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e\Desktop\"/>
    </mc:Choice>
  </mc:AlternateContent>
  <bookViews>
    <workbookView xWindow="0" yWindow="0" windowWidth="0" windowHeight="0"/>
  </bookViews>
  <sheets>
    <sheet name="Rekapitulace stavby" sheetId="1" r:id="rId1"/>
    <sheet name="01 - Fotovoltaický systém" sheetId="2" r:id="rId2"/>
    <sheet name="02 - Vedlejší rozpočtové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Fotovoltaický systém'!$C$88:$K$185</definedName>
    <definedName name="_xlnm.Print_Area" localSheetId="1">'01 - Fotovoltaický systém'!$C$4:$J$39,'01 - Fotovoltaický systém'!$C$45:$J$70,'01 - Fotovoltaický systém'!$C$76:$K$185</definedName>
    <definedName name="_xlnm.Print_Titles" localSheetId="1">'01 - Fotovoltaický systém'!$88:$88</definedName>
    <definedName name="_xlnm._FilterDatabase" localSheetId="2" hidden="1">'02 - Vedlejší rozpočtové ...'!$C$85:$K$115</definedName>
    <definedName name="_xlnm.Print_Area" localSheetId="2">'02 - Vedlejší rozpočtové ...'!$C$4:$J$39,'02 - Vedlejší rozpočtové ...'!$C$45:$J$67,'02 - Vedlejší rozpočtové ...'!$C$73:$K$115</definedName>
    <definedName name="_xlnm.Print_Titles" localSheetId="2">'02 - Vedlejší rozpočtové ...'!$85:$85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T110"/>
  <c r="R111"/>
  <c r="R110"/>
  <c r="P111"/>
  <c r="P110"/>
  <c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55"/>
  <c r="J17"/>
  <c r="J15"/>
  <c r="E15"/>
  <c r="F82"/>
  <c r="J14"/>
  <c r="J12"/>
  <c r="J52"/>
  <c r="E7"/>
  <c r="E76"/>
  <c i="2" r="J37"/>
  <c r="J36"/>
  <c i="1" r="AY55"/>
  <c i="2" r="J35"/>
  <c i="1" r="AX55"/>
  <c i="2"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3"/>
  <c r="E81"/>
  <c r="F52"/>
  <c r="E50"/>
  <c r="J24"/>
  <c r="E24"/>
  <c r="J86"/>
  <c r="J23"/>
  <c r="J21"/>
  <c r="E21"/>
  <c r="J85"/>
  <c r="J20"/>
  <c r="J18"/>
  <c r="E18"/>
  <c r="F55"/>
  <c r="J17"/>
  <c r="J15"/>
  <c r="E15"/>
  <c r="F54"/>
  <c r="J14"/>
  <c r="J12"/>
  <c r="J52"/>
  <c r="E7"/>
  <c r="E48"/>
  <c i="1" r="L50"/>
  <c r="AM50"/>
  <c r="AM49"/>
  <c r="L49"/>
  <c r="AM47"/>
  <c r="L47"/>
  <c r="L45"/>
  <c r="L44"/>
  <c i="3" r="BK93"/>
  <c i="2" r="J117"/>
  <c r="J126"/>
  <c i="3" r="BK98"/>
  <c i="2" r="J159"/>
  <c r="BK92"/>
  <c i="3" r="J111"/>
  <c i="2" r="BK178"/>
  <c r="J143"/>
  <c r="J185"/>
  <c i="3" r="J98"/>
  <c i="2" r="J157"/>
  <c r="J164"/>
  <c r="BK120"/>
  <c r="J120"/>
  <c r="BK96"/>
  <c i="3" r="BK95"/>
  <c i="2" r="BK154"/>
  <c r="BK140"/>
  <c r="BK118"/>
  <c r="J92"/>
  <c r="BK137"/>
  <c r="J124"/>
  <c i="3" r="J95"/>
  <c i="2" r="J113"/>
  <c r="J175"/>
  <c r="J170"/>
  <c r="BK181"/>
  <c r="BK152"/>
  <c r="BK132"/>
  <c i="3" r="J105"/>
  <c i="2" r="BK148"/>
  <c r="J162"/>
  <c r="BK135"/>
  <c r="J138"/>
  <c r="J178"/>
  <c r="BK183"/>
  <c r="J168"/>
  <c r="J98"/>
  <c r="BK134"/>
  <c i="3" r="J108"/>
  <c i="2" r="BK106"/>
  <c r="BK180"/>
  <c i="3" r="BK111"/>
  <c i="2" r="J132"/>
  <c r="BK113"/>
  <c r="J128"/>
  <c r="J181"/>
  <c r="J145"/>
  <c r="J148"/>
  <c r="BK168"/>
  <c i="3" r="J91"/>
  <c i="2" r="J141"/>
  <c r="BK131"/>
  <c r="BK146"/>
  <c r="J172"/>
  <c r="BK159"/>
  <c r="BK122"/>
  <c i="3" r="J89"/>
  <c i="2" r="J135"/>
  <c r="BK102"/>
  <c r="J177"/>
  <c r="J115"/>
  <c r="BK136"/>
  <c r="BK143"/>
  <c i="1" r="AS54"/>
  <c i="2" r="J136"/>
  <c i="3" r="BK89"/>
  <c i="2" r="J104"/>
  <c r="J130"/>
  <c r="J106"/>
  <c r="J150"/>
  <c r="J137"/>
  <c r="J156"/>
  <c r="BK162"/>
  <c r="BK115"/>
  <c r="BK170"/>
  <c i="3" r="BK100"/>
  <c i="2" r="BK94"/>
  <c r="J183"/>
  <c i="3" r="BK91"/>
  <c r="J113"/>
  <c i="2" r="J166"/>
  <c r="J180"/>
  <c r="BK108"/>
  <c r="BK100"/>
  <c r="BK139"/>
  <c r="BK98"/>
  <c r="J110"/>
  <c i="3" r="BK103"/>
  <c i="2" r="BK145"/>
  <c r="BK157"/>
  <c r="BK124"/>
  <c r="J140"/>
  <c r="BK175"/>
  <c r="J131"/>
  <c r="J129"/>
  <c i="3" r="BK108"/>
  <c i="2" r="J133"/>
  <c r="BK156"/>
  <c r="BK141"/>
  <c r="J154"/>
  <c i="3" r="J103"/>
  <c i="2" r="BK177"/>
  <c r="J94"/>
  <c r="J118"/>
  <c i="3" r="BK105"/>
  <c i="2" r="BK130"/>
  <c r="BK150"/>
  <c r="J146"/>
  <c i="3" r="J93"/>
  <c i="2" r="J108"/>
  <c r="J152"/>
  <c r="BK117"/>
  <c r="BK126"/>
  <c r="BK166"/>
  <c r="BK110"/>
  <c i="3" r="J115"/>
  <c i="2" r="BK172"/>
  <c i="3" r="BK113"/>
  <c i="2" r="J102"/>
  <c r="BK164"/>
  <c i="3" r="BK115"/>
  <c i="2" r="J139"/>
  <c r="BK133"/>
  <c r="BK138"/>
  <c r="BK128"/>
  <c i="3" r="J100"/>
  <c i="2" r="J96"/>
  <c r="BK104"/>
  <c r="BK185"/>
  <c r="BK129"/>
  <c r="J100"/>
  <c r="J134"/>
  <c r="J122"/>
  <c l="1" r="T112"/>
  <c r="P119"/>
  <c r="BK149"/>
  <c r="J149"/>
  <c r="J66"/>
  <c r="P174"/>
  <c r="R91"/>
  <c r="P127"/>
  <c r="BK142"/>
  <c r="J142"/>
  <c r="J65"/>
  <c r="T161"/>
  <c r="P182"/>
  <c r="P112"/>
  <c r="T119"/>
  <c r="P149"/>
  <c r="R174"/>
  <c r="P91"/>
  <c i="3" r="BK97"/>
  <c r="J97"/>
  <c r="J62"/>
  <c i="2" r="BK127"/>
  <c r="J127"/>
  <c r="J64"/>
  <c r="T142"/>
  <c r="R161"/>
  <c r="T174"/>
  <c i="3" r="T88"/>
  <c r="T97"/>
  <c i="2" r="BK91"/>
  <c r="J91"/>
  <c r="J61"/>
  <c r="R112"/>
  <c r="R119"/>
  <c r="R149"/>
  <c r="BK174"/>
  <c r="J174"/>
  <c r="J68"/>
  <c i="3" r="P97"/>
  <c i="2" r="BK112"/>
  <c r="J112"/>
  <c r="J62"/>
  <c r="R127"/>
  <c r="R142"/>
  <c r="BK161"/>
  <c r="J161"/>
  <c r="J67"/>
  <c r="T182"/>
  <c i="3" r="R88"/>
  <c r="P102"/>
  <c r="T102"/>
  <c r="BK112"/>
  <c r="J112"/>
  <c r="J66"/>
  <c r="P112"/>
  <c i="2" r="T91"/>
  <c r="BK119"/>
  <c r="J119"/>
  <c r="J63"/>
  <c r="T149"/>
  <c r="R182"/>
  <c i="3" r="BK88"/>
  <c r="J88"/>
  <c r="J61"/>
  <c r="R97"/>
  <c r="R112"/>
  <c i="2" r="T127"/>
  <c r="P142"/>
  <c r="P161"/>
  <c r="BK182"/>
  <c r="J182"/>
  <c r="J69"/>
  <c i="3" r="P88"/>
  <c r="P87"/>
  <c r="P86"/>
  <c i="1" r="AU56"/>
  <c i="3" r="BK102"/>
  <c r="J102"/>
  <c r="J63"/>
  <c r="R102"/>
  <c r="T112"/>
  <c r="BK107"/>
  <c r="J107"/>
  <c r="J64"/>
  <c r="BK110"/>
  <c r="J110"/>
  <c r="J65"/>
  <c r="J80"/>
  <c r="J54"/>
  <c r="BE89"/>
  <c r="BE105"/>
  <c r="BE100"/>
  <c r="BE113"/>
  <c r="F54"/>
  <c r="BE108"/>
  <c r="BE95"/>
  <c r="BE111"/>
  <c i="2" r="BK90"/>
  <c r="BK89"/>
  <c r="J89"/>
  <c i="3" r="E48"/>
  <c r="F83"/>
  <c r="BE93"/>
  <c r="BE103"/>
  <c r="J55"/>
  <c r="BE91"/>
  <c r="BE98"/>
  <c r="BE115"/>
  <c i="2" r="J83"/>
  <c r="BE117"/>
  <c r="BE120"/>
  <c r="BE129"/>
  <c r="E79"/>
  <c r="F85"/>
  <c r="BE104"/>
  <c r="BE113"/>
  <c r="BE136"/>
  <c r="BE156"/>
  <c r="BE102"/>
  <c r="BE126"/>
  <c r="BE133"/>
  <c r="BE143"/>
  <c r="BE145"/>
  <c r="BE159"/>
  <c r="BE164"/>
  <c r="J54"/>
  <c r="BE98"/>
  <c r="BE135"/>
  <c r="BE141"/>
  <c r="BE152"/>
  <c r="BE168"/>
  <c r="BE118"/>
  <c r="BE124"/>
  <c r="BE132"/>
  <c r="BE140"/>
  <c r="BE166"/>
  <c r="BE185"/>
  <c r="BE92"/>
  <c r="BE130"/>
  <c r="BE154"/>
  <c r="BE157"/>
  <c r="BE172"/>
  <c r="J55"/>
  <c r="BE110"/>
  <c r="BE128"/>
  <c r="F86"/>
  <c r="BE131"/>
  <c r="BE150"/>
  <c r="BE180"/>
  <c r="BE94"/>
  <c r="BE96"/>
  <c r="BE100"/>
  <c r="BE108"/>
  <c r="BE138"/>
  <c r="BE148"/>
  <c r="BE162"/>
  <c r="BE170"/>
  <c r="BE175"/>
  <c r="BE181"/>
  <c r="BE106"/>
  <c r="BE115"/>
  <c r="BE137"/>
  <c r="BE177"/>
  <c r="BE178"/>
  <c r="BE183"/>
  <c r="BE122"/>
  <c r="BE134"/>
  <c r="BE139"/>
  <c r="BE146"/>
  <c i="3" r="F35"/>
  <c i="1" r="BB56"/>
  <c i="2" r="J30"/>
  <c i="3" r="F36"/>
  <c i="1" r="BC56"/>
  <c i="3" r="J34"/>
  <c i="1" r="AW56"/>
  <c i="3" r="F34"/>
  <c i="1" r="BA56"/>
  <c i="2" r="J34"/>
  <c i="1" r="AW55"/>
  <c i="2" r="F35"/>
  <c i="1" r="BB55"/>
  <c i="2" r="F34"/>
  <c i="1" r="BA55"/>
  <c i="2" r="F37"/>
  <c i="1" r="BD55"/>
  <c i="2" r="F36"/>
  <c i="1" r="BC55"/>
  <c i="3" r="F37"/>
  <c i="1" r="BD56"/>
  <c i="2" l="1" r="T90"/>
  <c r="T89"/>
  <c r="P90"/>
  <c r="P89"/>
  <c i="1" r="AU55"/>
  <c i="3" r="R87"/>
  <c r="R86"/>
  <c r="T87"/>
  <c r="T86"/>
  <c i="2" r="R90"/>
  <c r="R89"/>
  <c i="3" r="BK87"/>
  <c r="J87"/>
  <c r="J60"/>
  <c i="1" r="AG55"/>
  <c i="2" r="J90"/>
  <c r="J60"/>
  <c r="J59"/>
  <c r="F33"/>
  <c i="1" r="AZ55"/>
  <c r="AU54"/>
  <c r="BB54"/>
  <c r="AX54"/>
  <c r="BA54"/>
  <c r="W30"/>
  <c r="BC54"/>
  <c r="AY54"/>
  <c r="BD54"/>
  <c r="W33"/>
  <c i="3" r="F33"/>
  <c i="1" r="AZ56"/>
  <c i="2" r="J33"/>
  <c i="1" r="AV55"/>
  <c r="AT55"/>
  <c r="AN55"/>
  <c i="3" r="J33"/>
  <c i="1" r="AV56"/>
  <c r="AT56"/>
  <c i="3" l="1" r="BK86"/>
  <c r="J86"/>
  <c r="J59"/>
  <c i="2" r="J39"/>
  <c i="1" r="AW54"/>
  <c r="AK30"/>
  <c r="W32"/>
  <c r="AZ54"/>
  <c r="W29"/>
  <c r="W31"/>
  <c i="3" l="1" r="J30"/>
  <c i="1" r="AG56"/>
  <c r="AG54"/>
  <c r="AK26"/>
  <c r="AV54"/>
  <c r="AK29"/>
  <c r="AK35"/>
  <c i="3" l="1" r="J39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<sst xmlns="http://schemas.openxmlformats.org/spreadsheetml/2006/main">
  <si>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</si>
  <si>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</si>
  <si>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</si>
  <si>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</si>
  <si>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</si>
  <si>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{db1d690c-2e4d-4247-b8b7-48e6b1329941}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</si>
  <si>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</si>
  <si>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</si>
  <si>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</si>
  <si>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</si>
  <si>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</si>
  <si>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</si>
  <si>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</si>
  <si>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</si>
  <si>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2023_10_FVE_HRB_SO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</si>
  <si>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</si>
  <si>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</si>
  <si>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Fotovoltaická instalace - Technické zázemí na ústředním hřbitově Slezská Ostrava</t>
  </si>
  <si>
    <t>KSO:</t>
  </si>
  <si>
    <t/>
  </si>
  <si>
    <t>CC-CZ:</t>
  </si>
  <si>
    <t>Místo:</t>
  </si>
  <si>
    <t>Ostrava</t>
  </si>
  <si>
    <t>Datum:</t>
  </si>
  <si>
    <t>12. 10. 2023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</si>
  <si>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</si>
  <si>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</si>
  <si>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</si>
  <si>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</si>
  <si>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</si>
  <si>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</si>
  <si>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</si>
  <si>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</si>
  <si>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</si>
  <si>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</si>
  <si>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</si>
  <si>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</si>
  <si>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</si>
  <si>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</si>
  <si>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</si>
  <si>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</si>
  <si>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</si>
  <si>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</si>
  <si>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</si>
  <si>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</si>
  <si>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</si>
  <si>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</si>
  <si>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</si>
  <si>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</si>
  <si>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</si>
  <si>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</si>
  <si>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</si>
  <si>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</si>
  <si>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</si>
  <si>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</si>
  <si>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</si>
  <si>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</si>
  <si>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</si>
  <si>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</si>
  <si>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</si>
  <si>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</si>
  <si>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</si>
  <si>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</si>
  <si>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</si>
  <si>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</si>
  <si>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</si>
  <si>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</si>
  <si>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</si>
  <si>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</si>
  <si>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</si>
  <si>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</si>
  <si>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</si>
  <si>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</si>
  <si>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</si>
  <si>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</si>
  <si>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</si>
  <si>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Fotovoltaický systém</t>
  </si>
  <si>
    <t>ING</t>
  </si>
  <si>
    <t>1</t>
  </si>
  <si>
    <t>{bfb8fe42-ef23-4054-9520-83194c67d955}</t>
  </si>
  <si>
    <t>2</t>
  </si>
  <si>
    <t>02</t>
  </si>
  <si>
    <t>Vedlejší rozpočtové náklady VRN</t>
  </si>
  <si>
    <t>VON</t>
  </si>
  <si>
    <t>{0b0eab0a-78ab-4e98-808e-0ff7ce198c08}</t>
  </si>
  <si>
    <t>KRYCÍ LIST SOUPISU PRACÍ</t>
  </si>
  <si>
    <t>Objekt:</t>
  </si>
  <si>
    <t>01 - Fotovoltaický systém</t>
  </si>
  <si>
    <t>Opava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</si>
  <si>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</si>
  <si>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</si>
  <si>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</si>
  <si>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</si>
  <si>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</si>
  <si>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01.1 - Fotovoltaická technologie</t>
  </si>
  <si>
    <t xml:space="preserve">    01.2 - Nosné hliníkové konstrukce fotovoltaických panelů</t>
  </si>
  <si>
    <t xml:space="preserve">    01.3 - Kabely DC</t>
  </si>
  <si>
    <t xml:space="preserve">    01.4 - Kabely AC</t>
  </si>
  <si>
    <t xml:space="preserve">    01.5 - Návaznosti na slaboproudé instalace</t>
  </si>
  <si>
    <t xml:space="preserve">    01.6 - Kabelové trasy, nosiče</t>
  </si>
  <si>
    <t xml:space="preserve">    01.7 - Rozvaděče</t>
  </si>
  <si>
    <t xml:space="preserve">    01.10 - Ostatní instalační materiál a práce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</si>
  <si>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</si>
  <si>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</si>
  <si>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</si>
  <si>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</si>
  <si>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</si>
  <si>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</si>
  <si>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</si>
  <si>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</si>
  <si>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</si>
  <si>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</si>
  <si>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</si>
  <si>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</si>
  <si>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</si>
  <si>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</si>
  <si>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</si>
  <si>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</si>
  <si>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</si>
  <si>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01.1</t>
  </si>
  <si>
    <t>Fotovoltaická technologie</t>
  </si>
  <si>
    <t>M</t>
  </si>
  <si>
    <t>R01.1.1</t>
  </si>
  <si>
    <t>Dodávka: Fotovoltaický panel 450Wp</t>
  </si>
  <si>
    <t>ks</t>
  </si>
  <si>
    <t>8</t>
  </si>
  <si>
    <t>4</t>
  </si>
  <si>
    <t>948490890</t>
  </si>
  <si>
    <t>P</t>
  </si>
  <si>
    <t>Poznámka k položce:_x000d_
Výkonný monokrystalický fotovoltaických panel, výkon 450Wp, barva rámu libovolná, rozměry max. 2105x1050x40mm, 1x pár MC4 konektorů. Zvýšená odolnost vůči PID. _x000d_
Produktová záruka 10 let na celkovou funkčnost. Garance jmenovitého výkonu min. 80% po 20letech, lineární pokles._x000d_
_x000d_
Pro bližší požadavky na certifikace a parametry viz dokument "Technická zpráva".</t>
  </si>
  <si>
    <t>K</t>
  </si>
  <si>
    <t>R01.1.2</t>
  </si>
  <si>
    <t>Montáž: Fotovoltaický panel 450Wp</t>
  </si>
  <si>
    <t>-1770408712</t>
  </si>
  <si>
    <t>Poznámka k položce:_x000d_
Montáž panelu na hliníkovou samonosnou konstrukci s 10° sklonem</t>
  </si>
  <si>
    <t>3</t>
  </si>
  <si>
    <t>R01.1.3</t>
  </si>
  <si>
    <t>Dodávka: Fotovoltaický optimizér 1:1 MC4 700W</t>
  </si>
  <si>
    <t>-216401265</t>
  </si>
  <si>
    <t>Poznámka k položce:_x000d_
Fotovoltaický optimizér s vysokou účinností pro jeden panel (zapojení 1:1), maximální vstupní výkon = min. 700Wp. 1x pár MC4 pro připojení panelui, 1x pár MC4 pro propojení stringu._x000d_
Funkce bezpečného výstupního napětí při abnormálním stavu instalace._x000d_
Záruka minimálně 20 let na výrobní a mechanické vady._x000d_
_x000d_
Pro bližší požadavky na certifikace a parametry viz dokument "Technická zpráva".</t>
  </si>
  <si>
    <t>R01.1.4</t>
  </si>
  <si>
    <t>Montáž: Fotovoltaický optimizér 1:1 MC4 700W</t>
  </si>
  <si>
    <t>24659921</t>
  </si>
  <si>
    <t>Poznámka k položce:_x000d_
Osazení optimizéru na montážní prvek nosné konstrukce._x000d_
Včetně dopojení na panel a propojení stringu._x000d_
Včetně odebrání QR pro mapování.</t>
  </si>
  <si>
    <t>5</t>
  </si>
  <si>
    <t>R01.1.5</t>
  </si>
  <si>
    <t>Dodávka: Komunikační příslušenství optimizérů</t>
  </si>
  <si>
    <t>-714450319</t>
  </si>
  <si>
    <t>Poznámka k položce:_x000d_
Komunikační příslušenství optimizérů (základní set)._x000d_
1x Jednotka pro sběr dat na střeše._x000d_
1x Jednotka pro vyhodnocení a přenos dat na monitorovací platformu v rozvaděči RFVE.AC._x000d_
_x000d_
Záruka minimálně 5 let na výrobní a mechanické vady (od data uvedeného výrobcem).</t>
  </si>
  <si>
    <t>6</t>
  </si>
  <si>
    <t>R01.1.6</t>
  </si>
  <si>
    <t>Montáž: Komunikační příslušenství optimizérů</t>
  </si>
  <si>
    <t>-471848398</t>
  </si>
  <si>
    <t>Poznámka k položce:_x000d_
- Montáž sběrné jednotky pod panel na střeše_x000d_
- Montáž cloudové jednotky do rozvaděče RFVE.AC</t>
  </si>
  <si>
    <t>7</t>
  </si>
  <si>
    <t>R01.1.7</t>
  </si>
  <si>
    <t>Dodávka: Fotovoltaický střídač - hybridní - asymetrický - 10kVA</t>
  </si>
  <si>
    <t>1817471864</t>
  </si>
  <si>
    <t>Poznámka k položce:_x000d_
Asymetrický trojfázový hybridní střídač 10.00kVA (minimální výkon)._x000d_
Integrované napěťové, frekvenční a nadproudové ochrany. RS485, ethernet, dálkový monitoring systému. _x000d_
UnAC = 230/400V (3NPE, 50Hz)._x000d_
Záruka minimálně 10 let na celkovou funkčnost._x000d_
_x000d_
Pro bližší požadavky na certifikace a parametry viz dokument "Technická zpráva".</t>
  </si>
  <si>
    <t>R01.1.8</t>
  </si>
  <si>
    <t>Montáž: Fotovoltaický střídač - hybridní - asymetrický - 10kVA</t>
  </si>
  <si>
    <t>1407741291</t>
  </si>
  <si>
    <t>Poznámka k položce:_x000d_
Montáž na stěnu._x000d_
Včetně zapojení stringů na DC straně a vývodu na AC straně._x000d_
Včetně nastavení, konfigurace a zprovoznění systému.</t>
  </si>
  <si>
    <t>9</t>
  </si>
  <si>
    <t>R01.1.9</t>
  </si>
  <si>
    <t>Dodávka: Bateriové uložiště 11.60kWh</t>
  </si>
  <si>
    <t>-398442177</t>
  </si>
  <si>
    <t>Poznámka k položce:_x000d_
Včetně propojovacího příslušentví._x000d_
Předpoklad modulární sestavy 2x5.8kWh (finální kapacita je v projektu určena násobkem jmenovité hodnoty jednoho bloku)._x000d_
Záruka s max. poklesem na 60% nominální kapacity po 10 letech provozu, nebo dosažení min. 2400násobku nominální energie (Energy Throughput)._x000d_
_x000d_
Pro bližší požadavky na certifikace a parametry viz dokument "Technická zpráva".</t>
  </si>
  <si>
    <t>10</t>
  </si>
  <si>
    <t>R01.1.10</t>
  </si>
  <si>
    <t>Montáž: Bateriové uložiště 11.60kWh</t>
  </si>
  <si>
    <t>-179107608</t>
  </si>
  <si>
    <t>Poznámka k položce:_x000d_
Kompletní montáž bateriové sestavy včetně silového a datového připojení ke střídači.</t>
  </si>
  <si>
    <t>01.2</t>
  </si>
  <si>
    <t>Nosné hliníkové konstrukce fotovoltaických panelů</t>
  </si>
  <si>
    <t>11</t>
  </si>
  <si>
    <t>R01.2.1</t>
  </si>
  <si>
    <t>Dodávka: Samonosná hliníková konstrukce JIH 10°</t>
  </si>
  <si>
    <t>-188006701</t>
  </si>
  <si>
    <t>Poznámka k položce:_x000d_
CENA V PŘEPOČTU NA 1 PANEL_x000d_
_x000d_
Samonosný kolejnicový systém s 10° vyložením panelů v orientaci JIH. Nosný systém bude spojován do bloků dle výkresové části PD. Budou respektovány dilatační separace._x000d_
_x000d_
Včetně veškerého příslušenství - podložky, šrouby, příchytky, svorky, pospojování, montážní deska pro optimizér, nosné profily pro uložení zátěže pod panely. _x000d_
_x000d_
Nosný hliník kvality EN AW-6063 T66, EN AW-6082 T6._x000d_
Kvalitní pomocný a spojovací materiál typu např. EPDM, Magnelis, nerezová ocel apod._x000d_
_x000d_
Záruka minimálně 10 let na konstrukční a mechanické vady.</t>
  </si>
  <si>
    <t>12</t>
  </si>
  <si>
    <t>R01.2.2</t>
  </si>
  <si>
    <t>Montáž: Samonosná hliníková konstrukce JIH 10°</t>
  </si>
  <si>
    <t>190983356</t>
  </si>
  <si>
    <t>Poznámka k položce:_x000d_
CENA V PŘEPOČTU NA 1 PANEL_x000d_
Montáž konstrukce na střešní plášť objektu.</t>
  </si>
  <si>
    <t>13</t>
  </si>
  <si>
    <t>R01.2.3</t>
  </si>
  <si>
    <t>Dodávka: Betonová dlaždice 15kg</t>
  </si>
  <si>
    <t>1903992459</t>
  </si>
  <si>
    <t>14</t>
  </si>
  <si>
    <t>R01.2.4</t>
  </si>
  <si>
    <t>Montáž: Betonová dlaždice 15kg</t>
  </si>
  <si>
    <t>39254975</t>
  </si>
  <si>
    <t>01.3</t>
  </si>
  <si>
    <t>Kabely DC</t>
  </si>
  <si>
    <t>R01.3.1</t>
  </si>
  <si>
    <t>Dodávka: Solární kabel SOL6</t>
  </si>
  <si>
    <t>2052346522</t>
  </si>
  <si>
    <t>Poznámka k položce:_x000d_
Flexibilní černý jednožilový UV odolný kabel, 6mm2, jmenovité napětí 1000VDC, zkušební napětí 3000VDC</t>
  </si>
  <si>
    <t>16</t>
  </si>
  <si>
    <t>R01.3.2</t>
  </si>
  <si>
    <t>Montáž: Solární kabel SOL6</t>
  </si>
  <si>
    <t>-1329822546</t>
  </si>
  <si>
    <t>Poznámka k položce:_x000d_
Uložení různorodé - pod panely, v kabelovém žlabu s víkem, v perforovaném roštu, přiznaně v rozvodně</t>
  </si>
  <si>
    <t>17</t>
  </si>
  <si>
    <t>R01.3.3</t>
  </si>
  <si>
    <t>Dodávka: Pár konektorů MC4 (samec+samice)</t>
  </si>
  <si>
    <t>563739345</t>
  </si>
  <si>
    <t>Poznámka k položce:_x000d_
Pro průřezy kabelů SOL 2,5-10mm2, IP67, UV odolný_x000d_
Vysoce kvalitní provedení - certifikovaný výrobce!!</t>
  </si>
  <si>
    <t>18</t>
  </si>
  <si>
    <t>R01.3.4</t>
  </si>
  <si>
    <t>Montáž: Pár konektorů MC4 (samec+samice)</t>
  </si>
  <si>
    <t>-1263119728</t>
  </si>
  <si>
    <t>01.4</t>
  </si>
  <si>
    <t>Kabely AC</t>
  </si>
  <si>
    <t>19</t>
  </si>
  <si>
    <t>R01.4.1</t>
  </si>
  <si>
    <t>Dodávka: Kabel silový H07RN-F 5x6</t>
  </si>
  <si>
    <t>m</t>
  </si>
  <si>
    <t>434666878</t>
  </si>
  <si>
    <t>20</t>
  </si>
  <si>
    <t>R01.4.2</t>
  </si>
  <si>
    <t>Montáž: Kabel silový H07RN-F 5x6</t>
  </si>
  <si>
    <t>538810444</t>
  </si>
  <si>
    <t>R01.4.3</t>
  </si>
  <si>
    <t>Dodávka: Kabel silový CYKY-J 5x10</t>
  </si>
  <si>
    <t>-1273522622</t>
  </si>
  <si>
    <t>22</t>
  </si>
  <si>
    <t>R01.4.4</t>
  </si>
  <si>
    <t>Montáž: Kabel silový CYKY-J 5x10</t>
  </si>
  <si>
    <t>1864358701</t>
  </si>
  <si>
    <t>23</t>
  </si>
  <si>
    <t>R01.4.5</t>
  </si>
  <si>
    <t>Dodávka: Kabel silový CYKY-O 3x1,5</t>
  </si>
  <si>
    <t>2004968565</t>
  </si>
  <si>
    <t>24</t>
  </si>
  <si>
    <t>R01.4.6</t>
  </si>
  <si>
    <t>Montáž: Kabel silový CYKY-O 3x1,5</t>
  </si>
  <si>
    <t>1839139900</t>
  </si>
  <si>
    <t>25</t>
  </si>
  <si>
    <t>R01.4.7</t>
  </si>
  <si>
    <t>Dodávka: Kabel silový H07V-K 6 (CYA6)</t>
  </si>
  <si>
    <t>-1613429356</t>
  </si>
  <si>
    <t>26</t>
  </si>
  <si>
    <t>R01.4.8</t>
  </si>
  <si>
    <t>Montáž: Kabel silový H07V-K 6 (CYA6)</t>
  </si>
  <si>
    <t>-1872593903</t>
  </si>
  <si>
    <t>27</t>
  </si>
  <si>
    <t>R01.4.9</t>
  </si>
  <si>
    <t>Dodávka: Kabel silový H07V-K 16 (CYA16)</t>
  </si>
  <si>
    <t>-1309339251</t>
  </si>
  <si>
    <t>28</t>
  </si>
  <si>
    <t>R01.4.10</t>
  </si>
  <si>
    <t>Montáž: Kabel silový H07V-K 16 (CYA16)</t>
  </si>
  <si>
    <t>762057551</t>
  </si>
  <si>
    <t>29</t>
  </si>
  <si>
    <t>R01.4.11</t>
  </si>
  <si>
    <t>Dodávka: Kabel silový CYKY-J 5x2,5</t>
  </si>
  <si>
    <t>-1549323753</t>
  </si>
  <si>
    <t>30</t>
  </si>
  <si>
    <t>R01.4.12</t>
  </si>
  <si>
    <t>Montáž: Kabel silový CYKY-J 5x2,5</t>
  </si>
  <si>
    <t>-712309250</t>
  </si>
  <si>
    <t>31</t>
  </si>
  <si>
    <t>R01.4.13</t>
  </si>
  <si>
    <t>Dodávka: Kabel silový PraFlaDur-O 2x1,5 vč. příchytek pro integritu trasy EI30-DP1.</t>
  </si>
  <si>
    <t>1581637553</t>
  </si>
  <si>
    <t>32</t>
  </si>
  <si>
    <t>R01.4.14</t>
  </si>
  <si>
    <t>Montáž: Kabel silový PraFlaDur-O 2x1,5 vč. příchytek pro integritu trasy EI30-DP1.</t>
  </si>
  <si>
    <t>-1450118175</t>
  </si>
  <si>
    <t>01.5</t>
  </si>
  <si>
    <t>Návaznosti na slaboproudé instalace</t>
  </si>
  <si>
    <t>33</t>
  </si>
  <si>
    <t>R01.5.1</t>
  </si>
  <si>
    <t>Dodávka: Kabel komunikační stíněný FTP kat.6</t>
  </si>
  <si>
    <t>-667707536</t>
  </si>
  <si>
    <t>Poznámka k položce:_x000d_
Měření import/export_x000d_
_x000d_
Včetně zakončení v komunikačních portech.</t>
  </si>
  <si>
    <t>34</t>
  </si>
  <si>
    <t>R01.5.2</t>
  </si>
  <si>
    <t>Montáž: Kabel komunikační stíněný FTP kat.6</t>
  </si>
  <si>
    <t>-705122595</t>
  </si>
  <si>
    <t>35</t>
  </si>
  <si>
    <t>R01.5.3</t>
  </si>
  <si>
    <t>Dodávka: Kabel komunikační stíněný FTP kat.6 PE (venkovní)</t>
  </si>
  <si>
    <t>264446508</t>
  </si>
  <si>
    <t>Poznámka k položce:_x000d_
Propojení komunikačních jednotek optimizérů._x000d_
_x000d_
Včetně zakončení v komunikačních portech.</t>
  </si>
  <si>
    <t>36</t>
  </si>
  <si>
    <t>R01.5.4</t>
  </si>
  <si>
    <t>Montáž: Kabel komunikační stíněný FTP kat.6 PE (venkovní)</t>
  </si>
  <si>
    <t>-248818828</t>
  </si>
  <si>
    <t>01.6</t>
  </si>
  <si>
    <t>Kabelové trasy, nosiče</t>
  </si>
  <si>
    <t>37</t>
  </si>
  <si>
    <t>R01.6.1</t>
  </si>
  <si>
    <t>Dodávka: Kabelový žlab plný [š.50mm/v.50mm], včetně víka. Včetně podpěr.</t>
  </si>
  <si>
    <t>250794635</t>
  </si>
  <si>
    <t>Poznámka k položce:_x000d_
Žlab plný, včetně víka a podpěr pro montáž na ploché střeše._x000d_
Včetně ohybů, spojů a pospojování._x000d_
Povrchová úprava: žárový pozink._x000d_
Elektrická vodivost dle DIN EN 61537</t>
  </si>
  <si>
    <t>38</t>
  </si>
  <si>
    <t>R01.6.2</t>
  </si>
  <si>
    <t>Montáž: Kabelový žlab plný , včetně víka. Včetně podpěr.</t>
  </si>
  <si>
    <t>638819661</t>
  </si>
  <si>
    <t>Poznámka k položce:_x000d_
Kompletní montáž dílů a podpěr.</t>
  </si>
  <si>
    <t>39</t>
  </si>
  <si>
    <t>R01.6.3</t>
  </si>
  <si>
    <t>Dodávka: Chránička KF UV DN40.</t>
  </si>
  <si>
    <t>372192984</t>
  </si>
  <si>
    <t>Poznámka k položce:_x000d_
UV odolná chránička, DN40/32. Pevná/ohebná dle potřeby._x000d_
Včetně případných podpěr/pásků u propojů mezi řadami/bloky panelů.</t>
  </si>
  <si>
    <t>40</t>
  </si>
  <si>
    <t>R01.6.4</t>
  </si>
  <si>
    <t>Montáž: Chránička KF UV DN40.</t>
  </si>
  <si>
    <t>999551593</t>
  </si>
  <si>
    <t>41</t>
  </si>
  <si>
    <t>R01.6.5</t>
  </si>
  <si>
    <t>Dodávka: Drátěný kabelový žlab [š.100/v.50mm].</t>
  </si>
  <si>
    <t>-453153288</t>
  </si>
  <si>
    <t>Poznámka k položce:_x000d_
Včetně závěsného materiálu (podpěry/výložníky)._x000d_
Včetně ohybů, spojů a pospojování._x000d_
Povrchová úprava: žárový pozink._x000d_
Elektrická vodivost dle DIN EN 61537</t>
  </si>
  <si>
    <t>42</t>
  </si>
  <si>
    <t>R01.6.6</t>
  </si>
  <si>
    <t>Montáž: Drátěný kabelový žlab .</t>
  </si>
  <si>
    <t>-1996094663</t>
  </si>
  <si>
    <t>01.7</t>
  </si>
  <si>
    <t>Rozvaděče</t>
  </si>
  <si>
    <t>43</t>
  </si>
  <si>
    <t>R01.7.1</t>
  </si>
  <si>
    <t>Dodávka: Rozvaděč RFVE.DC</t>
  </si>
  <si>
    <t>-431910314</t>
  </si>
  <si>
    <t>Poznámka k položce:_x000d_
Dodávka rozvaděče "RFVE.DC" dle specifikace PD. Včetně kusové zkoušky a prohlášení o shodě._x000d_
Nástěnná skříň s přepětovými ochranami SPD PV T1+T2 a odpínači 1000VDC.</t>
  </si>
  <si>
    <t>44</t>
  </si>
  <si>
    <t>R01.7.2</t>
  </si>
  <si>
    <t>Montáž: Rozvaděč RFVE.DC</t>
  </si>
  <si>
    <t>226201988</t>
  </si>
  <si>
    <t xml:space="preserve">Poznámka k položce:_x000d_
Kompletace a montáž na stavbě s dopojením kabelových vývodů._x000d_
</t>
  </si>
  <si>
    <t>45</t>
  </si>
  <si>
    <t>R01.7.3</t>
  </si>
  <si>
    <t>Dodávka: Rozvaděč RFVE.AC</t>
  </si>
  <si>
    <t>-1425178419</t>
  </si>
  <si>
    <t>Poznámka k položce:_x000d_
Dodávka rozvaděče "RFVE.AC" dle specifikace PD. Včetně kusové zkoušky a prohlášení o shodě._x000d_
Oceloplechová přisazená skříň s přístrojovou výbavou dle specifikace PD (jednopólové schéma FVE).</t>
  </si>
  <si>
    <t>46</t>
  </si>
  <si>
    <t>R01.7.4</t>
  </si>
  <si>
    <t>Montáž: Rozvaděč RFVE.AC</t>
  </si>
  <si>
    <t>358319814</t>
  </si>
  <si>
    <t>Poznámka k položce:_x000d_
Kompletace a montáž na stavbě s dopojením kabelových vývodů.</t>
  </si>
  <si>
    <t>47</t>
  </si>
  <si>
    <t>R01.7.5</t>
  </si>
  <si>
    <t>Dodávka: Úprava a doplnění rozvaděče R1</t>
  </si>
  <si>
    <t>645939399</t>
  </si>
  <si>
    <t>Poznámka k položce:_x000d_
R1_x000d_
- Doplnění elektroměru import/export_x000d_
- Drobný materiál pro dopojení kabelů do R1</t>
  </si>
  <si>
    <t>48</t>
  </si>
  <si>
    <t>R01.7.6</t>
  </si>
  <si>
    <t>Montáž: Úprava a doplnění rozvaděče R1</t>
  </si>
  <si>
    <t>1833637446</t>
  </si>
  <si>
    <t>01.10</t>
  </si>
  <si>
    <t>Ostatní instalační materiál a práce</t>
  </si>
  <si>
    <t>49</t>
  </si>
  <si>
    <t>R01.10.1</t>
  </si>
  <si>
    <t>Dodávka: Podružný (drobný) instalační materiál</t>
  </si>
  <si>
    <t>kpl</t>
  </si>
  <si>
    <t>1376690272</t>
  </si>
  <si>
    <t>Poznámka k položce:_x000d_
Trubky, chráničky, lišty, příchytky, krabice, svorky, drobné kabely, pásky pro stringové kabely a jiný drobný materiál malého rozsahu pro realizace montáže v požadovaném rozsahu._x000d_
Drobné kabelové nosiče pro propojení komponent v rozvodně a vyvedení kabelů nad podhled (úhledné provedení, certifikované prvky).</t>
  </si>
  <si>
    <t>50</t>
  </si>
  <si>
    <t>R01.10.2</t>
  </si>
  <si>
    <t>Montáž: Podružný (drobný) instalační materiál</t>
  </si>
  <si>
    <t>-892914245</t>
  </si>
  <si>
    <t>51</t>
  </si>
  <si>
    <t>R01.10.3</t>
  </si>
  <si>
    <t>Dodávka: Tlačítko STOP FVE</t>
  </si>
  <si>
    <t>-386699665</t>
  </si>
  <si>
    <t>Poznámka k položce:_x000d_
Např. typu GW-xx</t>
  </si>
  <si>
    <t>52</t>
  </si>
  <si>
    <t>R01.10.4</t>
  </si>
  <si>
    <t>Montáž: Tlačítko STOP FVE</t>
  </si>
  <si>
    <t>1252797950</t>
  </si>
  <si>
    <t>53</t>
  </si>
  <si>
    <t>R01.10.5</t>
  </si>
  <si>
    <t>Dodávka a montáž: Protipožární ucpávka EI30-DP1 pro trasu šířky max. 150mm</t>
  </si>
  <si>
    <t>-1586012083</t>
  </si>
  <si>
    <t>HZS</t>
  </si>
  <si>
    <t>Hodinové zúčtovací sazby</t>
  </si>
  <si>
    <t>54</t>
  </si>
  <si>
    <t>HZS01.1</t>
  </si>
  <si>
    <t>Hodinové zúčtovací sazby ostatních profesí - revizní kontrolní činnost - revizní technik specialista</t>
  </si>
  <si>
    <t>hod</t>
  </si>
  <si>
    <t>512</t>
  </si>
  <si>
    <t>1066330160</t>
  </si>
  <si>
    <t>Poznámka k položce:_x000d_
Včetně vypracování výchozí revizní zprávy.</t>
  </si>
  <si>
    <t>55</t>
  </si>
  <si>
    <t>HZS01.2</t>
  </si>
  <si>
    <t>Spolupráce s revizním technikem</t>
  </si>
  <si>
    <t>1025979140</t>
  </si>
  <si>
    <t>02 - Vedlejší rozpočtové náklady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</si>
  <si>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</si>
  <si>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</si>
  <si>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</si>
  <si>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</si>
  <si>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</si>
  <si>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</si>
  <si>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</si>
  <si>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</si>
  <si>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</si>
  <si>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</si>
  <si>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</si>
  <si>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VRN1.1</t>
  </si>
  <si>
    <t>Projekční práce - sestavení fyzické mapy optimizérů</t>
  </si>
  <si>
    <t>1024</t>
  </si>
  <si>
    <t>1870292287</t>
  </si>
  <si>
    <t xml:space="preserve">Poznámka k položce:_x000d_
Fyzická mapa pro přiřazení QR kódů konkrétním optimizérům._x000d_
Mapa optimizérů bude investorovi předána ve fyzické (papírové) a digitální (naskenované) podobě. Rozlišení naskenovaného souboru bude dostatečné pro výčet adres optimizérů._x000d_
_x000d_
</t>
  </si>
  <si>
    <t>VRN1.2</t>
  </si>
  <si>
    <t>Projekční práce - logické a fyzické namodelování systému v monitorovací platformě, zřízení přístupu pro investora.</t>
  </si>
  <si>
    <t>1358738632</t>
  </si>
  <si>
    <t>Poznámka k položce:_x000d_
Pro zajištění přesných servisních zásahů a monitorování na úrovni panelu.</t>
  </si>
  <si>
    <t>VRN1.3</t>
  </si>
  <si>
    <t>Dokumentace dílenská (realizační)</t>
  </si>
  <si>
    <t>-1366324675</t>
  </si>
  <si>
    <t xml:space="preserve">Poznámka k položce:_x000d_
- Zpracování dílenské/realizační dokumentace obecně ve spolupráci s ostatními profesemi._x000d_
- Zpracování rozložení dlaždicové zátěže (musí být schváleno investorem a technickým dozorem stavby)._x000d_
- Zpracování výrobní dokumentace k rozvaděčům. </t>
  </si>
  <si>
    <t>VRN1.4</t>
  </si>
  <si>
    <t>Dokumentace skutečného provedení stavby</t>
  </si>
  <si>
    <t>-509447336</t>
  </si>
  <si>
    <t xml:space="preserve">Poznámka k položce:_x000d_
Dokumentace DSPS v elektronické a fyzické podobě._x000d_
Včetně QR mapy optimizérů._x000d_
Včetně zpracování MPP (místní provozní předpis)._x000d_
Včetně zpracování základního návodu na obsluhu technologie FVE._x000d_
_x000d_
Rozsah a způsob předání dle SOD. _x000d_
</t>
  </si>
  <si>
    <t>VRN3</t>
  </si>
  <si>
    <t>Zařízení staveniště</t>
  </si>
  <si>
    <t>VRN3.1</t>
  </si>
  <si>
    <t>30353326</t>
  </si>
  <si>
    <t>Poznámka k položce:_x000d_
- Buňky, oplocení_x000d_
- Zdroj el. napájení v koordinaci s profesí STAVBA/SILNOPROUD</t>
  </si>
  <si>
    <t>VRN3.3</t>
  </si>
  <si>
    <t>Přesun materiálu - výškový</t>
  </si>
  <si>
    <t>-903697748</t>
  </si>
  <si>
    <t>Poznámka k položce:_x000d_
Pronájem vysokozdvižné, jeřábové či plošinové techniky pro vyvezení materiálu na střešní plášť._x000d_
Při přesunu materiálů nesmí být přesažena nosnost střechy!!</t>
  </si>
  <si>
    <t>VRN4</t>
  </si>
  <si>
    <t>Inženýrská činnost</t>
  </si>
  <si>
    <t>VRN4.1</t>
  </si>
  <si>
    <t>Zkoušky a ostatní měření</t>
  </si>
  <si>
    <t>-726478986</t>
  </si>
  <si>
    <t>Poznámka k položce:_x000d_
Zkoušky a měření v průběhu instalace nesouvisející s revizní činností pro zajištění bezpečného zapojení a zprovoznění instalace.</t>
  </si>
  <si>
    <t>VRN4.2</t>
  </si>
  <si>
    <t>Kompletační a koordinační činnost</t>
  </si>
  <si>
    <t>608925158</t>
  </si>
  <si>
    <t xml:space="preserve">Poznámka k položce:_x000d_
Koordinace postupu prací s ostatními profesemi._x000d_
Koordinace postupu prací se zástupcem investora._x000d_
_x000d_
Konzultace a implementace případných změn vyplývajících ze zpracování dílenské dokumentace a požadavků investora._x000d_
_x000d_
Součinnost s objednatelem při vyřizování žádostí a realizaci prvního paralelního připojení (PPP). Přítomnost dodavatele FVE (pokud bude vyžadována) při realizaci PPP. </t>
  </si>
  <si>
    <t>VRN5</t>
  </si>
  <si>
    <t>Finanční náklady</t>
  </si>
  <si>
    <t>VRN5.1</t>
  </si>
  <si>
    <t>Pojistné</t>
  </si>
  <si>
    <t>-1468236343</t>
  </si>
  <si>
    <t>Poznámka k položce:_x000d_
Po dobu trvání montážní a realizační práce.</t>
  </si>
  <si>
    <t>VRN6</t>
  </si>
  <si>
    <t>Územní vlivy</t>
  </si>
  <si>
    <t>VRN6.1</t>
  </si>
  <si>
    <t>Mimostaveništní doprava materiálů</t>
  </si>
  <si>
    <t>-1842897851</t>
  </si>
  <si>
    <t>VRN9</t>
  </si>
  <si>
    <t>Ostatní náklady</t>
  </si>
  <si>
    <t>VRN9.1</t>
  </si>
  <si>
    <t>Náklady na zkušební provoz</t>
  </si>
  <si>
    <t>1564128825</t>
  </si>
  <si>
    <t>Poznámka k položce:_x000d_
Náklady na přípravu pro první paralelní připojení, zkušební provoz, kontrola všech el. parametrů a nastavení. Implementace požadavků PDS.</t>
  </si>
  <si>
    <t>VRN9.2</t>
  </si>
  <si>
    <t>Provozní řád, zaškolení obsluhy</t>
  </si>
  <si>
    <t>-330846500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</si>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</sst>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2023_10_FVE_HRB_SO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Fotovoltaická instalace - Technické zázemí na ústředním hřbitově Slezská Ostrava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12. 10. 2023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Fotovoltaický systém'!J30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'01 - Fotovoltaický systém'!P89</f>
        <v>0</v>
      </c>
      <c r="AV55" s="118">
        <f>'01 - Fotovoltaický systém'!J33</f>
        <v>0</v>
      </c>
      <c r="AW55" s="118">
        <f>'01 - Fotovoltaický systém'!J34</f>
        <v>0</v>
      </c>
      <c r="AX55" s="118">
        <f>'01 - Fotovoltaický systém'!J35</f>
        <v>0</v>
      </c>
      <c r="AY55" s="118">
        <f>'01 - Fotovoltaický systém'!J36</f>
        <v>0</v>
      </c>
      <c r="AZ55" s="118">
        <f>'01 - Fotovoltaický systém'!F33</f>
        <v>0</v>
      </c>
      <c r="BA55" s="118">
        <f>'01 - Fotovoltaický systém'!F34</f>
        <v>0</v>
      </c>
      <c r="BB55" s="118">
        <f>'01 - Fotovoltaický systém'!F35</f>
        <v>0</v>
      </c>
      <c r="BC55" s="118">
        <f>'01 - Fotovoltaický systém'!F36</f>
        <v>0</v>
      </c>
      <c r="BD55" s="120">
        <f>'01 - Fotovoltaický systém'!F37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7" customFormat="1" ht="16.5" customHeight="1">
      <c r="A56" s="109" t="s">
        <v>74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Vedlejší rozpočtové 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83</v>
      </c>
      <c r="AR56" s="116"/>
      <c r="AS56" s="122">
        <v>0</v>
      </c>
      <c r="AT56" s="123">
        <f>ROUND(SUM(AV56:AW56),2)</f>
        <v>0</v>
      </c>
      <c r="AU56" s="124">
        <f>'02 - Vedlejší rozpočtové ...'!P86</f>
        <v>0</v>
      </c>
      <c r="AV56" s="123">
        <f>'02 - Vedlejší rozpočtové ...'!J33</f>
        <v>0</v>
      </c>
      <c r="AW56" s="123">
        <f>'02 - Vedlejší rozpočtové ...'!J34</f>
        <v>0</v>
      </c>
      <c r="AX56" s="123">
        <f>'02 - Vedlejší rozpočtové ...'!J35</f>
        <v>0</v>
      </c>
      <c r="AY56" s="123">
        <f>'02 - Vedlejší rozpočtové ...'!J36</f>
        <v>0</v>
      </c>
      <c r="AZ56" s="123">
        <f>'02 - Vedlejší rozpočtové ...'!F33</f>
        <v>0</v>
      </c>
      <c r="BA56" s="123">
        <f>'02 - Vedlejší rozpočtové ...'!F34</f>
        <v>0</v>
      </c>
      <c r="BB56" s="123">
        <f>'02 - Vedlejší rozpočtové ...'!F35</f>
        <v>0</v>
      </c>
      <c r="BC56" s="123">
        <f>'02 - Vedlejší rozpočtové ...'!F36</f>
        <v>0</v>
      </c>
      <c r="BD56" s="125">
        <f>'02 - Vedlejší rozpočtové ...'!F37</f>
        <v>0</v>
      </c>
      <c r="BE56" s="7"/>
      <c r="BT56" s="121" t="s">
        <v>78</v>
      </c>
      <c r="BV56" s="121" t="s">
        <v>72</v>
      </c>
      <c r="BW56" s="121" t="s">
        <v>84</v>
      </c>
      <c r="BX56" s="121" t="s">
        <v>5</v>
      </c>
      <c r="CL56" s="121" t="s">
        <v>19</v>
      </c>
      <c r="CM56" s="121" t="s">
        <v>80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zuvxbDeNqrn9XY4TIjYy+bzrh2Gy7y1RC/pjqRCTj9LSmubqUKE0jyvlnZoMCexJTSRXenQ43MhHHG2FQ0l34A==" hashValue="Bjytbwh+jflLoMlBiV3no9L/4e9gIK1gnG9d9Aev6dEPZz8hnjtz4Ru8BLtWf0eI3vFqcp4eeeLqWO/wn6pWz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Fotovoltaický systém'!C2" display="/"/>
    <hyperlink ref="A56" location="'02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Fotovoltaická instalace - Technické zázemí na ústředním hřbitově Slezská Ostrava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88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ROUND((SUM(BE89:BE185)),  2)</f>
        <v>0</v>
      </c>
      <c r="G33" s="36"/>
      <c r="H33" s="36"/>
      <c r="I33" s="146">
        <v>0.20999999999999999</v>
      </c>
      <c r="J33" s="145">
        <f>ROUND(((SUM(BE89:BE185))*I33),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ROUND((SUM(BF89:BF185)),  2)</f>
        <v>0</v>
      </c>
      <c r="G34" s="36"/>
      <c r="H34" s="36"/>
      <c r="I34" s="146">
        <v>0.14999999999999999</v>
      </c>
      <c r="J34" s="145">
        <f>ROUND(((SUM(BF89:BF185))*I34),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ROUND((SUM(BG89:BG185)),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ROUND((SUM(BH89:BH185)),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ROUND((SUM(BI89:BI185)),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89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Fotovoltaická instalace - Technické zázemí na ústředním hřbitově Slezská Ostrava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Fotovoltaický systém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Opava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J112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96</v>
      </c>
      <c r="E63" s="172"/>
      <c r="F63" s="172"/>
      <c r="G63" s="172"/>
      <c r="H63" s="172"/>
      <c r="I63" s="172"/>
      <c r="J63" s="173">
        <f>J119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97</v>
      </c>
      <c r="E64" s="172"/>
      <c r="F64" s="172"/>
      <c r="G64" s="172"/>
      <c r="H64" s="172"/>
      <c r="I64" s="172"/>
      <c r="J64" s="173">
        <f>J127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98</v>
      </c>
      <c r="E65" s="172"/>
      <c r="F65" s="172"/>
      <c r="G65" s="172"/>
      <c r="H65" s="172"/>
      <c r="I65" s="172"/>
      <c r="J65" s="173">
        <f>J142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J149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100</v>
      </c>
      <c r="E67" s="172"/>
      <c r="F67" s="172"/>
      <c r="G67" s="172"/>
      <c r="H67" s="172"/>
      <c r="I67" s="172"/>
      <c r="J67" s="173">
        <f>J161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101</v>
      </c>
      <c r="E68" s="172"/>
      <c r="F68" s="172"/>
      <c r="G68" s="172"/>
      <c r="H68" s="172"/>
      <c r="I68" s="172"/>
      <c r="J68" s="173">
        <f>J174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3"/>
      <c r="C69" s="164"/>
      <c r="D69" s="165" t="s">
        <v>102</v>
      </c>
      <c r="E69" s="166"/>
      <c r="F69" s="166"/>
      <c r="G69" s="166"/>
      <c r="H69" s="166"/>
      <c r="I69" s="166"/>
      <c r="J69" s="167">
        <f>J182</f>
        <v>0</v>
      </c>
      <c r="K69" s="164"/>
      <c r="L69" s="16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="2" customFormat="1" ht="6.96" customHeight="1">
      <c r="A75" s="36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4.96" customHeight="1">
      <c r="A76" s="36"/>
      <c r="B76" s="37"/>
      <c r="C76" s="21" t="s">
        <v>103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158" t="str">
        <f>E7</f>
        <v>Fotovoltaická instalace - Technické zázemí na ústředním hřbitově Slezská Ostrava</v>
      </c>
      <c r="F79" s="30"/>
      <c r="G79" s="30"/>
      <c r="H79" s="30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86</v>
      </c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E9</f>
        <v>01 - Fotovoltaický systém</v>
      </c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F12</f>
        <v>Opava</v>
      </c>
      <c r="G83" s="38"/>
      <c r="H83" s="38"/>
      <c r="I83" s="30" t="s">
        <v>23</v>
      </c>
      <c r="J83" s="70" t="str">
        <f>IF(J12="","",J12)</f>
        <v>12. 10. 2023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E15</f>
        <v xml:space="preserve"> </v>
      </c>
      <c r="G85" s="38"/>
      <c r="H85" s="38"/>
      <c r="I85" s="30" t="s">
        <v>31</v>
      </c>
      <c r="J85" s="34" t="str">
        <f>E21</f>
        <v xml:space="preserve"> </v>
      </c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29</v>
      </c>
      <c r="D86" s="38"/>
      <c r="E86" s="38"/>
      <c r="F86" s="25" t="str">
        <f>IF(E18="","",E18)</f>
        <v>Vyplň údaj</v>
      </c>
      <c r="G86" s="38"/>
      <c r="H86" s="38"/>
      <c r="I86" s="30" t="s">
        <v>33</v>
      </c>
      <c r="J86" s="34" t="str">
        <f>E24</f>
        <v xml:space="preserve"> </v>
      </c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75"/>
      <c r="B88" s="176"/>
      <c r="C88" s="177" t="s">
        <v>104</v>
      </c>
      <c r="D88" s="178" t="s">
        <v>55</v>
      </c>
      <c r="E88" s="178" t="s">
        <v>51</v>
      </c>
      <c r="F88" s="178" t="s">
        <v>52</v>
      </c>
      <c r="G88" s="178" t="s">
        <v>105</v>
      </c>
      <c r="H88" s="178" t="s">
        <v>106</v>
      </c>
      <c r="I88" s="178" t="s">
        <v>107</v>
      </c>
      <c r="J88" s="178" t="s">
        <v>91</v>
      </c>
      <c r="K88" s="179" t="s">
        <v>108</v>
      </c>
      <c r="L88" s="180"/>
      <c r="M88" s="90" t="s">
        <v>19</v>
      </c>
      <c r="N88" s="91" t="s">
        <v>40</v>
      </c>
      <c r="O88" s="91" t="s">
        <v>109</v>
      </c>
      <c r="P88" s="91" t="s">
        <v>110</v>
      </c>
      <c r="Q88" s="91" t="s">
        <v>111</v>
      </c>
      <c r="R88" s="91" t="s">
        <v>112</v>
      </c>
      <c r="S88" s="91" t="s">
        <v>113</v>
      </c>
      <c r="T88" s="92" t="s">
        <v>114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36"/>
      <c r="B89" s="37"/>
      <c r="C89" s="97" t="s">
        <v>115</v>
      </c>
      <c r="D89" s="38"/>
      <c r="E89" s="38"/>
      <c r="F89" s="38"/>
      <c r="G89" s="38"/>
      <c r="H89" s="38"/>
      <c r="I89" s="38"/>
      <c r="J89" s="181">
        <f>BK89</f>
        <v>0</v>
      </c>
      <c r="K89" s="38"/>
      <c r="L89" s="42"/>
      <c r="M89" s="93"/>
      <c r="N89" s="182"/>
      <c r="O89" s="94"/>
      <c r="P89" s="183">
        <f>P90+P182</f>
        <v>0</v>
      </c>
      <c r="Q89" s="94"/>
      <c r="R89" s="183">
        <f>R90+R182</f>
        <v>0</v>
      </c>
      <c r="S89" s="94"/>
      <c r="T89" s="184">
        <f>T90+T182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69</v>
      </c>
      <c r="AU89" s="15" t="s">
        <v>92</v>
      </c>
      <c r="BK89" s="185">
        <f>BK90+BK182</f>
        <v>0</v>
      </c>
    </row>
    <row r="90" s="12" customFormat="1" ht="25.92" customHeight="1">
      <c r="A90" s="12"/>
      <c r="B90" s="186"/>
      <c r="C90" s="187"/>
      <c r="D90" s="188" t="s">
        <v>69</v>
      </c>
      <c r="E90" s="189" t="s">
        <v>116</v>
      </c>
      <c r="F90" s="189" t="s">
        <v>117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P91+P112+P119+P127+P142+P149+P161+P174</f>
        <v>0</v>
      </c>
      <c r="Q90" s="194"/>
      <c r="R90" s="195">
        <f>R91+R112+R119+R127+R142+R149+R161+R174</f>
        <v>0</v>
      </c>
      <c r="S90" s="194"/>
      <c r="T90" s="196">
        <f>T91+T112+T119+T127+T142+T149+T161+T174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78</v>
      </c>
      <c r="AT90" s="198" t="s">
        <v>69</v>
      </c>
      <c r="AU90" s="198" t="s">
        <v>70</v>
      </c>
      <c r="AY90" s="197" t="s">
        <v>118</v>
      </c>
      <c r="BK90" s="199">
        <f>BK91+BK112+BK119+BK127+BK142+BK149+BK161+BK174</f>
        <v>0</v>
      </c>
    </row>
    <row r="91" s="12" customFormat="1" ht="22.8" customHeight="1">
      <c r="A91" s="12"/>
      <c r="B91" s="186"/>
      <c r="C91" s="187"/>
      <c r="D91" s="188" t="s">
        <v>69</v>
      </c>
      <c r="E91" s="200" t="s">
        <v>119</v>
      </c>
      <c r="F91" s="200" t="s">
        <v>120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SUM(P92:P111)</f>
        <v>0</v>
      </c>
      <c r="Q91" s="194"/>
      <c r="R91" s="195">
        <f>SUM(R92:R111)</f>
        <v>0</v>
      </c>
      <c r="S91" s="194"/>
      <c r="T91" s="196">
        <f>SUM(T92:T111)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78</v>
      </c>
      <c r="AT91" s="198" t="s">
        <v>69</v>
      </c>
      <c r="AU91" s="198" t="s">
        <v>78</v>
      </c>
      <c r="AY91" s="197" t="s">
        <v>118</v>
      </c>
      <c r="BK91" s="199">
        <f>SUM(BK92:BK111)</f>
        <v>0</v>
      </c>
    </row>
    <row r="92" s="2" customFormat="1" ht="16.5" customHeight="1">
      <c r="A92" s="36"/>
      <c r="B92" s="37"/>
      <c r="C92" s="202" t="s">
        <v>78</v>
      </c>
      <c r="D92" s="202" t="s">
        <v>121</v>
      </c>
      <c r="E92" s="203" t="s">
        <v>122</v>
      </c>
      <c r="F92" s="204" t="s">
        <v>123</v>
      </c>
      <c r="G92" s="205" t="s">
        <v>124</v>
      </c>
      <c r="H92" s="206">
        <v>22</v>
      </c>
      <c r="I92" s="207"/>
      <c r="J92" s="208">
        <f>ROUND(I92*H92,2)</f>
        <v>0</v>
      </c>
      <c r="K92" s="204" t="s">
        <v>19</v>
      </c>
      <c r="L92" s="209"/>
      <c r="M92" s="210" t="s">
        <v>19</v>
      </c>
      <c r="N92" s="211" t="s">
        <v>41</v>
      </c>
      <c r="O92" s="82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4" t="s">
        <v>125</v>
      </c>
      <c r="AT92" s="214" t="s">
        <v>121</v>
      </c>
      <c r="AU92" s="214" t="s">
        <v>80</v>
      </c>
      <c r="AY92" s="15" t="s">
        <v>118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78</v>
      </c>
      <c r="BK92" s="215">
        <f>ROUND(I92*H92,2)</f>
        <v>0</v>
      </c>
      <c r="BL92" s="15" t="s">
        <v>126</v>
      </c>
      <c r="BM92" s="214" t="s">
        <v>127</v>
      </c>
    </row>
    <row r="93" s="2" customFormat="1">
      <c r="A93" s="36"/>
      <c r="B93" s="37"/>
      <c r="C93" s="38"/>
      <c r="D93" s="216" t="s">
        <v>128</v>
      </c>
      <c r="E93" s="38"/>
      <c r="F93" s="217" t="s">
        <v>129</v>
      </c>
      <c r="G93" s="38"/>
      <c r="H93" s="38"/>
      <c r="I93" s="218"/>
      <c r="J93" s="38"/>
      <c r="K93" s="38"/>
      <c r="L93" s="42"/>
      <c r="M93" s="219"/>
      <c r="N93" s="22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128</v>
      </c>
      <c r="AU93" s="15" t="s">
        <v>80</v>
      </c>
    </row>
    <row r="94" s="2" customFormat="1" ht="16.5" customHeight="1">
      <c r="A94" s="36"/>
      <c r="B94" s="37"/>
      <c r="C94" s="221" t="s">
        <v>80</v>
      </c>
      <c r="D94" s="221" t="s">
        <v>130</v>
      </c>
      <c r="E94" s="222" t="s">
        <v>131</v>
      </c>
      <c r="F94" s="223" t="s">
        <v>132</v>
      </c>
      <c r="G94" s="224" t="s">
        <v>124</v>
      </c>
      <c r="H94" s="225">
        <v>22</v>
      </c>
      <c r="I94" s="226"/>
      <c r="J94" s="227">
        <f>ROUND(I94*H94,2)</f>
        <v>0</v>
      </c>
      <c r="K94" s="223" t="s">
        <v>19</v>
      </c>
      <c r="L94" s="42"/>
      <c r="M94" s="228" t="s">
        <v>19</v>
      </c>
      <c r="N94" s="229" t="s">
        <v>41</v>
      </c>
      <c r="O94" s="82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4" t="s">
        <v>126</v>
      </c>
      <c r="AT94" s="214" t="s">
        <v>130</v>
      </c>
      <c r="AU94" s="214" t="s">
        <v>80</v>
      </c>
      <c r="AY94" s="15" t="s">
        <v>118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78</v>
      </c>
      <c r="BK94" s="215">
        <f>ROUND(I94*H94,2)</f>
        <v>0</v>
      </c>
      <c r="BL94" s="15" t="s">
        <v>126</v>
      </c>
      <c r="BM94" s="214" t="s">
        <v>133</v>
      </c>
    </row>
    <row r="95" s="2" customFormat="1">
      <c r="A95" s="36"/>
      <c r="B95" s="37"/>
      <c r="C95" s="38"/>
      <c r="D95" s="216" t="s">
        <v>128</v>
      </c>
      <c r="E95" s="38"/>
      <c r="F95" s="217" t="s">
        <v>134</v>
      </c>
      <c r="G95" s="38"/>
      <c r="H95" s="38"/>
      <c r="I95" s="218"/>
      <c r="J95" s="38"/>
      <c r="K95" s="38"/>
      <c r="L95" s="42"/>
      <c r="M95" s="219"/>
      <c r="N95" s="22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128</v>
      </c>
      <c r="AU95" s="15" t="s">
        <v>80</v>
      </c>
    </row>
    <row r="96" s="2" customFormat="1" ht="16.5" customHeight="1">
      <c r="A96" s="36"/>
      <c r="B96" s="37"/>
      <c r="C96" s="202" t="s">
        <v>135</v>
      </c>
      <c r="D96" s="202" t="s">
        <v>121</v>
      </c>
      <c r="E96" s="203" t="s">
        <v>136</v>
      </c>
      <c r="F96" s="204" t="s">
        <v>137</v>
      </c>
      <c r="G96" s="205" t="s">
        <v>124</v>
      </c>
      <c r="H96" s="206">
        <v>22</v>
      </c>
      <c r="I96" s="207"/>
      <c r="J96" s="208">
        <f>ROUND(I96*H96,2)</f>
        <v>0</v>
      </c>
      <c r="K96" s="204" t="s">
        <v>19</v>
      </c>
      <c r="L96" s="209"/>
      <c r="M96" s="210" t="s">
        <v>19</v>
      </c>
      <c r="N96" s="211" t="s">
        <v>41</v>
      </c>
      <c r="O96" s="82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4" t="s">
        <v>125</v>
      </c>
      <c r="AT96" s="214" t="s">
        <v>121</v>
      </c>
      <c r="AU96" s="214" t="s">
        <v>80</v>
      </c>
      <c r="AY96" s="15" t="s">
        <v>118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78</v>
      </c>
      <c r="BK96" s="215">
        <f>ROUND(I96*H96,2)</f>
        <v>0</v>
      </c>
      <c r="BL96" s="15" t="s">
        <v>126</v>
      </c>
      <c r="BM96" s="214" t="s">
        <v>138</v>
      </c>
    </row>
    <row r="97" s="2" customFormat="1">
      <c r="A97" s="36"/>
      <c r="B97" s="37"/>
      <c r="C97" s="38"/>
      <c r="D97" s="216" t="s">
        <v>128</v>
      </c>
      <c r="E97" s="38"/>
      <c r="F97" s="217" t="s">
        <v>139</v>
      </c>
      <c r="G97" s="38"/>
      <c r="H97" s="38"/>
      <c r="I97" s="218"/>
      <c r="J97" s="38"/>
      <c r="K97" s="38"/>
      <c r="L97" s="42"/>
      <c r="M97" s="219"/>
      <c r="N97" s="22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128</v>
      </c>
      <c r="AU97" s="15" t="s">
        <v>80</v>
      </c>
    </row>
    <row r="98" s="2" customFormat="1" ht="16.5" customHeight="1">
      <c r="A98" s="36"/>
      <c r="B98" s="37"/>
      <c r="C98" s="221" t="s">
        <v>126</v>
      </c>
      <c r="D98" s="221" t="s">
        <v>130</v>
      </c>
      <c r="E98" s="222" t="s">
        <v>140</v>
      </c>
      <c r="F98" s="223" t="s">
        <v>141</v>
      </c>
      <c r="G98" s="224" t="s">
        <v>124</v>
      </c>
      <c r="H98" s="225">
        <v>22</v>
      </c>
      <c r="I98" s="226"/>
      <c r="J98" s="227">
        <f>ROUND(I98*H98,2)</f>
        <v>0</v>
      </c>
      <c r="K98" s="223" t="s">
        <v>19</v>
      </c>
      <c r="L98" s="42"/>
      <c r="M98" s="228" t="s">
        <v>19</v>
      </c>
      <c r="N98" s="229" t="s">
        <v>41</v>
      </c>
      <c r="O98" s="82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4" t="s">
        <v>126</v>
      </c>
      <c r="AT98" s="214" t="s">
        <v>130</v>
      </c>
      <c r="AU98" s="214" t="s">
        <v>80</v>
      </c>
      <c r="AY98" s="15" t="s">
        <v>118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78</v>
      </c>
      <c r="BK98" s="215">
        <f>ROUND(I98*H98,2)</f>
        <v>0</v>
      </c>
      <c r="BL98" s="15" t="s">
        <v>126</v>
      </c>
      <c r="BM98" s="214" t="s">
        <v>142</v>
      </c>
    </row>
    <row r="99" s="2" customFormat="1">
      <c r="A99" s="36"/>
      <c r="B99" s="37"/>
      <c r="C99" s="38"/>
      <c r="D99" s="216" t="s">
        <v>128</v>
      </c>
      <c r="E99" s="38"/>
      <c r="F99" s="217" t="s">
        <v>143</v>
      </c>
      <c r="G99" s="38"/>
      <c r="H99" s="38"/>
      <c r="I99" s="218"/>
      <c r="J99" s="38"/>
      <c r="K99" s="38"/>
      <c r="L99" s="42"/>
      <c r="M99" s="219"/>
      <c r="N99" s="22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128</v>
      </c>
      <c r="AU99" s="15" t="s">
        <v>80</v>
      </c>
    </row>
    <row r="100" s="2" customFormat="1" ht="16.5" customHeight="1">
      <c r="A100" s="36"/>
      <c r="B100" s="37"/>
      <c r="C100" s="202" t="s">
        <v>144</v>
      </c>
      <c r="D100" s="202" t="s">
        <v>121</v>
      </c>
      <c r="E100" s="203" t="s">
        <v>145</v>
      </c>
      <c r="F100" s="204" t="s">
        <v>146</v>
      </c>
      <c r="G100" s="205" t="s">
        <v>124</v>
      </c>
      <c r="H100" s="206">
        <v>1</v>
      </c>
      <c r="I100" s="207"/>
      <c r="J100" s="208">
        <f>ROUND(I100*H100,2)</f>
        <v>0</v>
      </c>
      <c r="K100" s="204" t="s">
        <v>19</v>
      </c>
      <c r="L100" s="209"/>
      <c r="M100" s="210" t="s">
        <v>19</v>
      </c>
      <c r="N100" s="211" t="s">
        <v>41</v>
      </c>
      <c r="O100" s="82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4" t="s">
        <v>125</v>
      </c>
      <c r="AT100" s="214" t="s">
        <v>121</v>
      </c>
      <c r="AU100" s="214" t="s">
        <v>80</v>
      </c>
      <c r="AY100" s="15" t="s">
        <v>118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78</v>
      </c>
      <c r="BK100" s="215">
        <f>ROUND(I100*H100,2)</f>
        <v>0</v>
      </c>
      <c r="BL100" s="15" t="s">
        <v>126</v>
      </c>
      <c r="BM100" s="214" t="s">
        <v>147</v>
      </c>
    </row>
    <row r="101" s="2" customFormat="1">
      <c r="A101" s="36"/>
      <c r="B101" s="37"/>
      <c r="C101" s="38"/>
      <c r="D101" s="216" t="s">
        <v>128</v>
      </c>
      <c r="E101" s="38"/>
      <c r="F101" s="217" t="s">
        <v>148</v>
      </c>
      <c r="G101" s="38"/>
      <c r="H101" s="38"/>
      <c r="I101" s="218"/>
      <c r="J101" s="38"/>
      <c r="K101" s="38"/>
      <c r="L101" s="42"/>
      <c r="M101" s="219"/>
      <c r="N101" s="22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128</v>
      </c>
      <c r="AU101" s="15" t="s">
        <v>80</v>
      </c>
    </row>
    <row r="102" s="2" customFormat="1" ht="16.5" customHeight="1">
      <c r="A102" s="36"/>
      <c r="B102" s="37"/>
      <c r="C102" s="221" t="s">
        <v>149</v>
      </c>
      <c r="D102" s="221" t="s">
        <v>130</v>
      </c>
      <c r="E102" s="222" t="s">
        <v>150</v>
      </c>
      <c r="F102" s="223" t="s">
        <v>151</v>
      </c>
      <c r="G102" s="224" t="s">
        <v>124</v>
      </c>
      <c r="H102" s="225">
        <v>1</v>
      </c>
      <c r="I102" s="226"/>
      <c r="J102" s="227">
        <f>ROUND(I102*H102,2)</f>
        <v>0</v>
      </c>
      <c r="K102" s="223" t="s">
        <v>19</v>
      </c>
      <c r="L102" s="42"/>
      <c r="M102" s="228" t="s">
        <v>19</v>
      </c>
      <c r="N102" s="229" t="s">
        <v>41</v>
      </c>
      <c r="O102" s="82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4" t="s">
        <v>126</v>
      </c>
      <c r="AT102" s="214" t="s">
        <v>130</v>
      </c>
      <c r="AU102" s="214" t="s">
        <v>80</v>
      </c>
      <c r="AY102" s="15" t="s">
        <v>118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78</v>
      </c>
      <c r="BK102" s="215">
        <f>ROUND(I102*H102,2)</f>
        <v>0</v>
      </c>
      <c r="BL102" s="15" t="s">
        <v>126</v>
      </c>
      <c r="BM102" s="214" t="s">
        <v>152</v>
      </c>
    </row>
    <row r="103" s="2" customFormat="1">
      <c r="A103" s="36"/>
      <c r="B103" s="37"/>
      <c r="C103" s="38"/>
      <c r="D103" s="216" t="s">
        <v>128</v>
      </c>
      <c r="E103" s="38"/>
      <c r="F103" s="217" t="s">
        <v>153</v>
      </c>
      <c r="G103" s="38"/>
      <c r="H103" s="38"/>
      <c r="I103" s="218"/>
      <c r="J103" s="38"/>
      <c r="K103" s="38"/>
      <c r="L103" s="42"/>
      <c r="M103" s="219"/>
      <c r="N103" s="22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128</v>
      </c>
      <c r="AU103" s="15" t="s">
        <v>80</v>
      </c>
    </row>
    <row r="104" s="2" customFormat="1" ht="16.5" customHeight="1">
      <c r="A104" s="36"/>
      <c r="B104" s="37"/>
      <c r="C104" s="202" t="s">
        <v>154</v>
      </c>
      <c r="D104" s="202" t="s">
        <v>121</v>
      </c>
      <c r="E104" s="203" t="s">
        <v>155</v>
      </c>
      <c r="F104" s="204" t="s">
        <v>156</v>
      </c>
      <c r="G104" s="205" t="s">
        <v>124</v>
      </c>
      <c r="H104" s="206">
        <v>1</v>
      </c>
      <c r="I104" s="207"/>
      <c r="J104" s="208">
        <f>ROUND(I104*H104,2)</f>
        <v>0</v>
      </c>
      <c r="K104" s="204" t="s">
        <v>19</v>
      </c>
      <c r="L104" s="209"/>
      <c r="M104" s="210" t="s">
        <v>19</v>
      </c>
      <c r="N104" s="211" t="s">
        <v>41</v>
      </c>
      <c r="O104" s="82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4" t="s">
        <v>125</v>
      </c>
      <c r="AT104" s="214" t="s">
        <v>121</v>
      </c>
      <c r="AU104" s="214" t="s">
        <v>80</v>
      </c>
      <c r="AY104" s="15" t="s">
        <v>118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78</v>
      </c>
      <c r="BK104" s="215">
        <f>ROUND(I104*H104,2)</f>
        <v>0</v>
      </c>
      <c r="BL104" s="15" t="s">
        <v>126</v>
      </c>
      <c r="BM104" s="214" t="s">
        <v>157</v>
      </c>
    </row>
    <row r="105" s="2" customFormat="1">
      <c r="A105" s="36"/>
      <c r="B105" s="37"/>
      <c r="C105" s="38"/>
      <c r="D105" s="216" t="s">
        <v>128</v>
      </c>
      <c r="E105" s="38"/>
      <c r="F105" s="217" t="s">
        <v>158</v>
      </c>
      <c r="G105" s="38"/>
      <c r="H105" s="38"/>
      <c r="I105" s="218"/>
      <c r="J105" s="38"/>
      <c r="K105" s="38"/>
      <c r="L105" s="42"/>
      <c r="M105" s="219"/>
      <c r="N105" s="22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128</v>
      </c>
      <c r="AU105" s="15" t="s">
        <v>80</v>
      </c>
    </row>
    <row r="106" s="2" customFormat="1" ht="16.5" customHeight="1">
      <c r="A106" s="36"/>
      <c r="B106" s="37"/>
      <c r="C106" s="221" t="s">
        <v>125</v>
      </c>
      <c r="D106" s="221" t="s">
        <v>130</v>
      </c>
      <c r="E106" s="222" t="s">
        <v>159</v>
      </c>
      <c r="F106" s="223" t="s">
        <v>160</v>
      </c>
      <c r="G106" s="224" t="s">
        <v>124</v>
      </c>
      <c r="H106" s="225">
        <v>1</v>
      </c>
      <c r="I106" s="226"/>
      <c r="J106" s="227">
        <f>ROUND(I106*H106,2)</f>
        <v>0</v>
      </c>
      <c r="K106" s="223" t="s">
        <v>19</v>
      </c>
      <c r="L106" s="42"/>
      <c r="M106" s="228" t="s">
        <v>19</v>
      </c>
      <c r="N106" s="229" t="s">
        <v>41</v>
      </c>
      <c r="O106" s="82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4" t="s">
        <v>126</v>
      </c>
      <c r="AT106" s="214" t="s">
        <v>130</v>
      </c>
      <c r="AU106" s="214" t="s">
        <v>80</v>
      </c>
      <c r="AY106" s="15" t="s">
        <v>118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78</v>
      </c>
      <c r="BK106" s="215">
        <f>ROUND(I106*H106,2)</f>
        <v>0</v>
      </c>
      <c r="BL106" s="15" t="s">
        <v>126</v>
      </c>
      <c r="BM106" s="214" t="s">
        <v>161</v>
      </c>
    </row>
    <row r="107" s="2" customFormat="1">
      <c r="A107" s="36"/>
      <c r="B107" s="37"/>
      <c r="C107" s="38"/>
      <c r="D107" s="216" t="s">
        <v>128</v>
      </c>
      <c r="E107" s="38"/>
      <c r="F107" s="217" t="s">
        <v>162</v>
      </c>
      <c r="G107" s="38"/>
      <c r="H107" s="38"/>
      <c r="I107" s="218"/>
      <c r="J107" s="38"/>
      <c r="K107" s="38"/>
      <c r="L107" s="42"/>
      <c r="M107" s="219"/>
      <c r="N107" s="22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128</v>
      </c>
      <c r="AU107" s="15" t="s">
        <v>80</v>
      </c>
    </row>
    <row r="108" s="2" customFormat="1" ht="16.5" customHeight="1">
      <c r="A108" s="36"/>
      <c r="B108" s="37"/>
      <c r="C108" s="202" t="s">
        <v>163</v>
      </c>
      <c r="D108" s="202" t="s">
        <v>121</v>
      </c>
      <c r="E108" s="203" t="s">
        <v>164</v>
      </c>
      <c r="F108" s="204" t="s">
        <v>165</v>
      </c>
      <c r="G108" s="205" t="s">
        <v>124</v>
      </c>
      <c r="H108" s="206">
        <v>1</v>
      </c>
      <c r="I108" s="207"/>
      <c r="J108" s="208">
        <f>ROUND(I108*H108,2)</f>
        <v>0</v>
      </c>
      <c r="K108" s="204" t="s">
        <v>19</v>
      </c>
      <c r="L108" s="209"/>
      <c r="M108" s="210" t="s">
        <v>19</v>
      </c>
      <c r="N108" s="211" t="s">
        <v>41</v>
      </c>
      <c r="O108" s="82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4" t="s">
        <v>125</v>
      </c>
      <c r="AT108" s="214" t="s">
        <v>121</v>
      </c>
      <c r="AU108" s="214" t="s">
        <v>80</v>
      </c>
      <c r="AY108" s="15" t="s">
        <v>118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78</v>
      </c>
      <c r="BK108" s="215">
        <f>ROUND(I108*H108,2)</f>
        <v>0</v>
      </c>
      <c r="BL108" s="15" t="s">
        <v>126</v>
      </c>
      <c r="BM108" s="214" t="s">
        <v>166</v>
      </c>
    </row>
    <row r="109" s="2" customFormat="1">
      <c r="A109" s="36"/>
      <c r="B109" s="37"/>
      <c r="C109" s="38"/>
      <c r="D109" s="216" t="s">
        <v>128</v>
      </c>
      <c r="E109" s="38"/>
      <c r="F109" s="217" t="s">
        <v>167</v>
      </c>
      <c r="G109" s="38"/>
      <c r="H109" s="38"/>
      <c r="I109" s="218"/>
      <c r="J109" s="38"/>
      <c r="K109" s="38"/>
      <c r="L109" s="42"/>
      <c r="M109" s="219"/>
      <c r="N109" s="22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128</v>
      </c>
      <c r="AU109" s="15" t="s">
        <v>80</v>
      </c>
    </row>
    <row r="110" s="2" customFormat="1" ht="16.5" customHeight="1">
      <c r="A110" s="36"/>
      <c r="B110" s="37"/>
      <c r="C110" s="221" t="s">
        <v>168</v>
      </c>
      <c r="D110" s="221" t="s">
        <v>130</v>
      </c>
      <c r="E110" s="222" t="s">
        <v>169</v>
      </c>
      <c r="F110" s="223" t="s">
        <v>170</v>
      </c>
      <c r="G110" s="224" t="s">
        <v>124</v>
      </c>
      <c r="H110" s="225">
        <v>1</v>
      </c>
      <c r="I110" s="226"/>
      <c r="J110" s="227">
        <f>ROUND(I110*H110,2)</f>
        <v>0</v>
      </c>
      <c r="K110" s="223" t="s">
        <v>19</v>
      </c>
      <c r="L110" s="42"/>
      <c r="M110" s="228" t="s">
        <v>19</v>
      </c>
      <c r="N110" s="229" t="s">
        <v>41</v>
      </c>
      <c r="O110" s="82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4" t="s">
        <v>126</v>
      </c>
      <c r="AT110" s="214" t="s">
        <v>130</v>
      </c>
      <c r="AU110" s="214" t="s">
        <v>80</v>
      </c>
      <c r="AY110" s="15" t="s">
        <v>118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78</v>
      </c>
      <c r="BK110" s="215">
        <f>ROUND(I110*H110,2)</f>
        <v>0</v>
      </c>
      <c r="BL110" s="15" t="s">
        <v>126</v>
      </c>
      <c r="BM110" s="214" t="s">
        <v>171</v>
      </c>
    </row>
    <row r="111" s="2" customFormat="1">
      <c r="A111" s="36"/>
      <c r="B111" s="37"/>
      <c r="C111" s="38"/>
      <c r="D111" s="216" t="s">
        <v>128</v>
      </c>
      <c r="E111" s="38"/>
      <c r="F111" s="217" t="s">
        <v>172</v>
      </c>
      <c r="G111" s="38"/>
      <c r="H111" s="38"/>
      <c r="I111" s="218"/>
      <c r="J111" s="38"/>
      <c r="K111" s="38"/>
      <c r="L111" s="42"/>
      <c r="M111" s="219"/>
      <c r="N111" s="22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128</v>
      </c>
      <c r="AU111" s="15" t="s">
        <v>80</v>
      </c>
    </row>
    <row r="112" s="12" customFormat="1" ht="22.8" customHeight="1">
      <c r="A112" s="12"/>
      <c r="B112" s="186"/>
      <c r="C112" s="187"/>
      <c r="D112" s="188" t="s">
        <v>69</v>
      </c>
      <c r="E112" s="200" t="s">
        <v>173</v>
      </c>
      <c r="F112" s="200" t="s">
        <v>174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SUM(P113:P118)</f>
        <v>0</v>
      </c>
      <c r="Q112" s="194"/>
      <c r="R112" s="195">
        <f>SUM(R113:R118)</f>
        <v>0</v>
      </c>
      <c r="S112" s="194"/>
      <c r="T112" s="196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78</v>
      </c>
      <c r="AT112" s="198" t="s">
        <v>69</v>
      </c>
      <c r="AU112" s="198" t="s">
        <v>78</v>
      </c>
      <c r="AY112" s="197" t="s">
        <v>118</v>
      </c>
      <c r="BK112" s="199">
        <f>SUM(BK113:BK118)</f>
        <v>0</v>
      </c>
    </row>
    <row r="113" s="2" customFormat="1" ht="16.5" customHeight="1">
      <c r="A113" s="36"/>
      <c r="B113" s="37"/>
      <c r="C113" s="202" t="s">
        <v>175</v>
      </c>
      <c r="D113" s="202" t="s">
        <v>121</v>
      </c>
      <c r="E113" s="203" t="s">
        <v>176</v>
      </c>
      <c r="F113" s="204" t="s">
        <v>177</v>
      </c>
      <c r="G113" s="205" t="s">
        <v>124</v>
      </c>
      <c r="H113" s="206">
        <v>22</v>
      </c>
      <c r="I113" s="207"/>
      <c r="J113" s="208">
        <f>ROUND(I113*H113,2)</f>
        <v>0</v>
      </c>
      <c r="K113" s="204" t="s">
        <v>19</v>
      </c>
      <c r="L113" s="209"/>
      <c r="M113" s="210" t="s">
        <v>19</v>
      </c>
      <c r="N113" s="211" t="s">
        <v>41</v>
      </c>
      <c r="O113" s="82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4" t="s">
        <v>125</v>
      </c>
      <c r="AT113" s="214" t="s">
        <v>121</v>
      </c>
      <c r="AU113" s="214" t="s">
        <v>80</v>
      </c>
      <c r="AY113" s="15" t="s">
        <v>118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78</v>
      </c>
      <c r="BK113" s="215">
        <f>ROUND(I113*H113,2)</f>
        <v>0</v>
      </c>
      <c r="BL113" s="15" t="s">
        <v>126</v>
      </c>
      <c r="BM113" s="214" t="s">
        <v>178</v>
      </c>
    </row>
    <row r="114" s="2" customFormat="1">
      <c r="A114" s="36"/>
      <c r="B114" s="37"/>
      <c r="C114" s="38"/>
      <c r="D114" s="216" t="s">
        <v>128</v>
      </c>
      <c r="E114" s="38"/>
      <c r="F114" s="217" t="s">
        <v>179</v>
      </c>
      <c r="G114" s="38"/>
      <c r="H114" s="38"/>
      <c r="I114" s="218"/>
      <c r="J114" s="38"/>
      <c r="K114" s="38"/>
      <c r="L114" s="42"/>
      <c r="M114" s="219"/>
      <c r="N114" s="22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128</v>
      </c>
      <c r="AU114" s="15" t="s">
        <v>80</v>
      </c>
    </row>
    <row r="115" s="2" customFormat="1" ht="16.5" customHeight="1">
      <c r="A115" s="36"/>
      <c r="B115" s="37"/>
      <c r="C115" s="221" t="s">
        <v>180</v>
      </c>
      <c r="D115" s="221" t="s">
        <v>130</v>
      </c>
      <c r="E115" s="222" t="s">
        <v>181</v>
      </c>
      <c r="F115" s="223" t="s">
        <v>182</v>
      </c>
      <c r="G115" s="224" t="s">
        <v>124</v>
      </c>
      <c r="H115" s="225">
        <v>22</v>
      </c>
      <c r="I115" s="226"/>
      <c r="J115" s="227">
        <f>ROUND(I115*H115,2)</f>
        <v>0</v>
      </c>
      <c r="K115" s="223" t="s">
        <v>19</v>
      </c>
      <c r="L115" s="42"/>
      <c r="M115" s="228" t="s">
        <v>19</v>
      </c>
      <c r="N115" s="229" t="s">
        <v>41</v>
      </c>
      <c r="O115" s="82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4" t="s">
        <v>126</v>
      </c>
      <c r="AT115" s="214" t="s">
        <v>130</v>
      </c>
      <c r="AU115" s="214" t="s">
        <v>80</v>
      </c>
      <c r="AY115" s="15" t="s">
        <v>118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78</v>
      </c>
      <c r="BK115" s="215">
        <f>ROUND(I115*H115,2)</f>
        <v>0</v>
      </c>
      <c r="BL115" s="15" t="s">
        <v>126</v>
      </c>
      <c r="BM115" s="214" t="s">
        <v>183</v>
      </c>
    </row>
    <row r="116" s="2" customFormat="1">
      <c r="A116" s="36"/>
      <c r="B116" s="37"/>
      <c r="C116" s="38"/>
      <c r="D116" s="216" t="s">
        <v>128</v>
      </c>
      <c r="E116" s="38"/>
      <c r="F116" s="217" t="s">
        <v>184</v>
      </c>
      <c r="G116" s="38"/>
      <c r="H116" s="38"/>
      <c r="I116" s="218"/>
      <c r="J116" s="38"/>
      <c r="K116" s="38"/>
      <c r="L116" s="42"/>
      <c r="M116" s="219"/>
      <c r="N116" s="220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128</v>
      </c>
      <c r="AU116" s="15" t="s">
        <v>80</v>
      </c>
    </row>
    <row r="117" s="2" customFormat="1" ht="16.5" customHeight="1">
      <c r="A117" s="36"/>
      <c r="B117" s="37"/>
      <c r="C117" s="202" t="s">
        <v>185</v>
      </c>
      <c r="D117" s="202" t="s">
        <v>121</v>
      </c>
      <c r="E117" s="203" t="s">
        <v>186</v>
      </c>
      <c r="F117" s="204" t="s">
        <v>187</v>
      </c>
      <c r="G117" s="205" t="s">
        <v>124</v>
      </c>
      <c r="H117" s="206">
        <v>54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41</v>
      </c>
      <c r="O117" s="82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4" t="s">
        <v>125</v>
      </c>
      <c r="AT117" s="214" t="s">
        <v>121</v>
      </c>
      <c r="AU117" s="214" t="s">
        <v>80</v>
      </c>
      <c r="AY117" s="15" t="s">
        <v>118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78</v>
      </c>
      <c r="BK117" s="215">
        <f>ROUND(I117*H117,2)</f>
        <v>0</v>
      </c>
      <c r="BL117" s="15" t="s">
        <v>126</v>
      </c>
      <c r="BM117" s="214" t="s">
        <v>188</v>
      </c>
    </row>
    <row r="118" s="2" customFormat="1" ht="16.5" customHeight="1">
      <c r="A118" s="36"/>
      <c r="B118" s="37"/>
      <c r="C118" s="221" t="s">
        <v>189</v>
      </c>
      <c r="D118" s="221" t="s">
        <v>130</v>
      </c>
      <c r="E118" s="222" t="s">
        <v>190</v>
      </c>
      <c r="F118" s="223" t="s">
        <v>191</v>
      </c>
      <c r="G118" s="224" t="s">
        <v>124</v>
      </c>
      <c r="H118" s="225">
        <v>54</v>
      </c>
      <c r="I118" s="226"/>
      <c r="J118" s="227">
        <f>ROUND(I118*H118,2)</f>
        <v>0</v>
      </c>
      <c r="K118" s="223" t="s">
        <v>19</v>
      </c>
      <c r="L118" s="42"/>
      <c r="M118" s="228" t="s">
        <v>19</v>
      </c>
      <c r="N118" s="229" t="s">
        <v>41</v>
      </c>
      <c r="O118" s="82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4" t="s">
        <v>126</v>
      </c>
      <c r="AT118" s="214" t="s">
        <v>130</v>
      </c>
      <c r="AU118" s="214" t="s">
        <v>80</v>
      </c>
      <c r="AY118" s="15" t="s">
        <v>118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78</v>
      </c>
      <c r="BK118" s="215">
        <f>ROUND(I118*H118,2)</f>
        <v>0</v>
      </c>
      <c r="BL118" s="15" t="s">
        <v>126</v>
      </c>
      <c r="BM118" s="214" t="s">
        <v>192</v>
      </c>
    </row>
    <row r="119" s="12" customFormat="1" ht="22.8" customHeight="1">
      <c r="A119" s="12"/>
      <c r="B119" s="186"/>
      <c r="C119" s="187"/>
      <c r="D119" s="188" t="s">
        <v>69</v>
      </c>
      <c r="E119" s="200" t="s">
        <v>193</v>
      </c>
      <c r="F119" s="200" t="s">
        <v>194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SUM(P120:P126)</f>
        <v>0</v>
      </c>
      <c r="Q119" s="194"/>
      <c r="R119" s="195">
        <f>SUM(R120:R126)</f>
        <v>0</v>
      </c>
      <c r="S119" s="194"/>
      <c r="T119" s="196">
        <f>SUM(T120:T126)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7" t="s">
        <v>78</v>
      </c>
      <c r="AT119" s="198" t="s">
        <v>69</v>
      </c>
      <c r="AU119" s="198" t="s">
        <v>78</v>
      </c>
      <c r="AY119" s="197" t="s">
        <v>118</v>
      </c>
      <c r="BK119" s="199">
        <f>SUM(BK120:BK126)</f>
        <v>0</v>
      </c>
    </row>
    <row r="120" s="2" customFormat="1" ht="16.5" customHeight="1">
      <c r="A120" s="36"/>
      <c r="B120" s="37"/>
      <c r="C120" s="202" t="s">
        <v>8</v>
      </c>
      <c r="D120" s="202" t="s">
        <v>121</v>
      </c>
      <c r="E120" s="203" t="s">
        <v>195</v>
      </c>
      <c r="F120" s="204" t="s">
        <v>196</v>
      </c>
      <c r="G120" s="205" t="s">
        <v>124</v>
      </c>
      <c r="H120" s="206">
        <v>75</v>
      </c>
      <c r="I120" s="207"/>
      <c r="J120" s="208">
        <f>ROUND(I120*H120,2)</f>
        <v>0</v>
      </c>
      <c r="K120" s="204" t="s">
        <v>19</v>
      </c>
      <c r="L120" s="209"/>
      <c r="M120" s="210" t="s">
        <v>19</v>
      </c>
      <c r="N120" s="211" t="s">
        <v>41</v>
      </c>
      <c r="O120" s="82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4" t="s">
        <v>125</v>
      </c>
      <c r="AT120" s="214" t="s">
        <v>121</v>
      </c>
      <c r="AU120" s="214" t="s">
        <v>80</v>
      </c>
      <c r="AY120" s="15" t="s">
        <v>118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78</v>
      </c>
      <c r="BK120" s="215">
        <f>ROUND(I120*H120,2)</f>
        <v>0</v>
      </c>
      <c r="BL120" s="15" t="s">
        <v>126</v>
      </c>
      <c r="BM120" s="214" t="s">
        <v>197</v>
      </c>
    </row>
    <row r="121" s="2" customFormat="1">
      <c r="A121" s="36"/>
      <c r="B121" s="37"/>
      <c r="C121" s="38"/>
      <c r="D121" s="216" t="s">
        <v>128</v>
      </c>
      <c r="E121" s="38"/>
      <c r="F121" s="217" t="s">
        <v>198</v>
      </c>
      <c r="G121" s="38"/>
      <c r="H121" s="38"/>
      <c r="I121" s="218"/>
      <c r="J121" s="38"/>
      <c r="K121" s="38"/>
      <c r="L121" s="42"/>
      <c r="M121" s="219"/>
      <c r="N121" s="22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128</v>
      </c>
      <c r="AU121" s="15" t="s">
        <v>80</v>
      </c>
    </row>
    <row r="122" s="2" customFormat="1" ht="16.5" customHeight="1">
      <c r="A122" s="36"/>
      <c r="B122" s="37"/>
      <c r="C122" s="221" t="s">
        <v>199</v>
      </c>
      <c r="D122" s="221" t="s">
        <v>130</v>
      </c>
      <c r="E122" s="222" t="s">
        <v>200</v>
      </c>
      <c r="F122" s="223" t="s">
        <v>201</v>
      </c>
      <c r="G122" s="224" t="s">
        <v>124</v>
      </c>
      <c r="H122" s="225">
        <v>75</v>
      </c>
      <c r="I122" s="226"/>
      <c r="J122" s="227">
        <f>ROUND(I122*H122,2)</f>
        <v>0</v>
      </c>
      <c r="K122" s="223" t="s">
        <v>19</v>
      </c>
      <c r="L122" s="42"/>
      <c r="M122" s="228" t="s">
        <v>19</v>
      </c>
      <c r="N122" s="229" t="s">
        <v>41</v>
      </c>
      <c r="O122" s="82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4" t="s">
        <v>126</v>
      </c>
      <c r="AT122" s="214" t="s">
        <v>130</v>
      </c>
      <c r="AU122" s="214" t="s">
        <v>80</v>
      </c>
      <c r="AY122" s="15" t="s">
        <v>118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78</v>
      </c>
      <c r="BK122" s="215">
        <f>ROUND(I122*H122,2)</f>
        <v>0</v>
      </c>
      <c r="BL122" s="15" t="s">
        <v>126</v>
      </c>
      <c r="BM122" s="214" t="s">
        <v>202</v>
      </c>
    </row>
    <row r="123" s="2" customFormat="1">
      <c r="A123" s="36"/>
      <c r="B123" s="37"/>
      <c r="C123" s="38"/>
      <c r="D123" s="216" t="s">
        <v>128</v>
      </c>
      <c r="E123" s="38"/>
      <c r="F123" s="217" t="s">
        <v>203</v>
      </c>
      <c r="G123" s="38"/>
      <c r="H123" s="38"/>
      <c r="I123" s="218"/>
      <c r="J123" s="38"/>
      <c r="K123" s="38"/>
      <c r="L123" s="42"/>
      <c r="M123" s="219"/>
      <c r="N123" s="22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128</v>
      </c>
      <c r="AU123" s="15" t="s">
        <v>80</v>
      </c>
    </row>
    <row r="124" s="2" customFormat="1" ht="16.5" customHeight="1">
      <c r="A124" s="36"/>
      <c r="B124" s="37"/>
      <c r="C124" s="202" t="s">
        <v>204</v>
      </c>
      <c r="D124" s="202" t="s">
        <v>121</v>
      </c>
      <c r="E124" s="203" t="s">
        <v>205</v>
      </c>
      <c r="F124" s="204" t="s">
        <v>206</v>
      </c>
      <c r="G124" s="205" t="s">
        <v>124</v>
      </c>
      <c r="H124" s="206">
        <v>6</v>
      </c>
      <c r="I124" s="207"/>
      <c r="J124" s="208">
        <f>ROUND(I124*H124,2)</f>
        <v>0</v>
      </c>
      <c r="K124" s="204" t="s">
        <v>19</v>
      </c>
      <c r="L124" s="209"/>
      <c r="M124" s="210" t="s">
        <v>19</v>
      </c>
      <c r="N124" s="211" t="s">
        <v>41</v>
      </c>
      <c r="O124" s="82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4" t="s">
        <v>125</v>
      </c>
      <c r="AT124" s="214" t="s">
        <v>121</v>
      </c>
      <c r="AU124" s="214" t="s">
        <v>80</v>
      </c>
      <c r="AY124" s="15" t="s">
        <v>118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78</v>
      </c>
      <c r="BK124" s="215">
        <f>ROUND(I124*H124,2)</f>
        <v>0</v>
      </c>
      <c r="BL124" s="15" t="s">
        <v>126</v>
      </c>
      <c r="BM124" s="214" t="s">
        <v>207</v>
      </c>
    </row>
    <row r="125" s="2" customFormat="1">
      <c r="A125" s="36"/>
      <c r="B125" s="37"/>
      <c r="C125" s="38"/>
      <c r="D125" s="216" t="s">
        <v>128</v>
      </c>
      <c r="E125" s="38"/>
      <c r="F125" s="217" t="s">
        <v>208</v>
      </c>
      <c r="G125" s="38"/>
      <c r="H125" s="38"/>
      <c r="I125" s="218"/>
      <c r="J125" s="38"/>
      <c r="K125" s="38"/>
      <c r="L125" s="42"/>
      <c r="M125" s="219"/>
      <c r="N125" s="22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128</v>
      </c>
      <c r="AU125" s="15" t="s">
        <v>80</v>
      </c>
    </row>
    <row r="126" s="2" customFormat="1" ht="16.5" customHeight="1">
      <c r="A126" s="36"/>
      <c r="B126" s="37"/>
      <c r="C126" s="221" t="s">
        <v>209</v>
      </c>
      <c r="D126" s="221" t="s">
        <v>130</v>
      </c>
      <c r="E126" s="222" t="s">
        <v>210</v>
      </c>
      <c r="F126" s="223" t="s">
        <v>211</v>
      </c>
      <c r="G126" s="224" t="s">
        <v>124</v>
      </c>
      <c r="H126" s="225">
        <v>6</v>
      </c>
      <c r="I126" s="226"/>
      <c r="J126" s="227">
        <f>ROUND(I126*H126,2)</f>
        <v>0</v>
      </c>
      <c r="K126" s="223" t="s">
        <v>19</v>
      </c>
      <c r="L126" s="42"/>
      <c r="M126" s="228" t="s">
        <v>19</v>
      </c>
      <c r="N126" s="229" t="s">
        <v>41</v>
      </c>
      <c r="O126" s="82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4" t="s">
        <v>126</v>
      </c>
      <c r="AT126" s="214" t="s">
        <v>130</v>
      </c>
      <c r="AU126" s="214" t="s">
        <v>80</v>
      </c>
      <c r="AY126" s="15" t="s">
        <v>118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78</v>
      </c>
      <c r="BK126" s="215">
        <f>ROUND(I126*H126,2)</f>
        <v>0</v>
      </c>
      <c r="BL126" s="15" t="s">
        <v>126</v>
      </c>
      <c r="BM126" s="214" t="s">
        <v>212</v>
      </c>
    </row>
    <row r="127" s="12" customFormat="1" ht="22.8" customHeight="1">
      <c r="A127" s="12"/>
      <c r="B127" s="186"/>
      <c r="C127" s="187"/>
      <c r="D127" s="188" t="s">
        <v>69</v>
      </c>
      <c r="E127" s="200" t="s">
        <v>213</v>
      </c>
      <c r="F127" s="200" t="s">
        <v>214</v>
      </c>
      <c r="G127" s="187"/>
      <c r="H127" s="187"/>
      <c r="I127" s="190"/>
      <c r="J127" s="201">
        <f>BK127</f>
        <v>0</v>
      </c>
      <c r="K127" s="187"/>
      <c r="L127" s="192"/>
      <c r="M127" s="193"/>
      <c r="N127" s="194"/>
      <c r="O127" s="194"/>
      <c r="P127" s="195">
        <f>SUM(P128:P141)</f>
        <v>0</v>
      </c>
      <c r="Q127" s="194"/>
      <c r="R127" s="195">
        <f>SUM(R128:R141)</f>
        <v>0</v>
      </c>
      <c r="S127" s="194"/>
      <c r="T127" s="196">
        <f>SUM(T128:T141)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7" t="s">
        <v>78</v>
      </c>
      <c r="AT127" s="198" t="s">
        <v>69</v>
      </c>
      <c r="AU127" s="198" t="s">
        <v>78</v>
      </c>
      <c r="AY127" s="197" t="s">
        <v>118</v>
      </c>
      <c r="BK127" s="199">
        <f>SUM(BK128:BK141)</f>
        <v>0</v>
      </c>
    </row>
    <row r="128" s="2" customFormat="1" ht="16.5" customHeight="1">
      <c r="A128" s="36"/>
      <c r="B128" s="37"/>
      <c r="C128" s="202" t="s">
        <v>215</v>
      </c>
      <c r="D128" s="202" t="s">
        <v>121</v>
      </c>
      <c r="E128" s="203" t="s">
        <v>216</v>
      </c>
      <c r="F128" s="204" t="s">
        <v>217</v>
      </c>
      <c r="G128" s="205" t="s">
        <v>218</v>
      </c>
      <c r="H128" s="206">
        <v>6</v>
      </c>
      <c r="I128" s="207"/>
      <c r="J128" s="208">
        <f>ROUND(I128*H128,2)</f>
        <v>0</v>
      </c>
      <c r="K128" s="204" t="s">
        <v>19</v>
      </c>
      <c r="L128" s="209"/>
      <c r="M128" s="210" t="s">
        <v>19</v>
      </c>
      <c r="N128" s="211" t="s">
        <v>41</v>
      </c>
      <c r="O128" s="82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4" t="s">
        <v>125</v>
      </c>
      <c r="AT128" s="214" t="s">
        <v>121</v>
      </c>
      <c r="AU128" s="214" t="s">
        <v>80</v>
      </c>
      <c r="AY128" s="15" t="s">
        <v>118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78</v>
      </c>
      <c r="BK128" s="215">
        <f>ROUND(I128*H128,2)</f>
        <v>0</v>
      </c>
      <c r="BL128" s="15" t="s">
        <v>126</v>
      </c>
      <c r="BM128" s="214" t="s">
        <v>219</v>
      </c>
    </row>
    <row r="129" s="2" customFormat="1" ht="16.5" customHeight="1">
      <c r="A129" s="36"/>
      <c r="B129" s="37"/>
      <c r="C129" s="221" t="s">
        <v>220</v>
      </c>
      <c r="D129" s="221" t="s">
        <v>130</v>
      </c>
      <c r="E129" s="222" t="s">
        <v>221</v>
      </c>
      <c r="F129" s="223" t="s">
        <v>222</v>
      </c>
      <c r="G129" s="224" t="s">
        <v>218</v>
      </c>
      <c r="H129" s="225">
        <v>6</v>
      </c>
      <c r="I129" s="226"/>
      <c r="J129" s="227">
        <f>ROUND(I129*H129,2)</f>
        <v>0</v>
      </c>
      <c r="K129" s="223" t="s">
        <v>19</v>
      </c>
      <c r="L129" s="42"/>
      <c r="M129" s="228" t="s">
        <v>19</v>
      </c>
      <c r="N129" s="229" t="s">
        <v>41</v>
      </c>
      <c r="O129" s="82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4" t="s">
        <v>126</v>
      </c>
      <c r="AT129" s="214" t="s">
        <v>130</v>
      </c>
      <c r="AU129" s="214" t="s">
        <v>80</v>
      </c>
      <c r="AY129" s="15" t="s">
        <v>118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5" t="s">
        <v>78</v>
      </c>
      <c r="BK129" s="215">
        <f>ROUND(I129*H129,2)</f>
        <v>0</v>
      </c>
      <c r="BL129" s="15" t="s">
        <v>126</v>
      </c>
      <c r="BM129" s="214" t="s">
        <v>223</v>
      </c>
    </row>
    <row r="130" s="2" customFormat="1" ht="16.5" customHeight="1">
      <c r="A130" s="36"/>
      <c r="B130" s="37"/>
      <c r="C130" s="202" t="s">
        <v>7</v>
      </c>
      <c r="D130" s="202" t="s">
        <v>121</v>
      </c>
      <c r="E130" s="203" t="s">
        <v>224</v>
      </c>
      <c r="F130" s="204" t="s">
        <v>225</v>
      </c>
      <c r="G130" s="205" t="s">
        <v>218</v>
      </c>
      <c r="H130" s="206">
        <v>15</v>
      </c>
      <c r="I130" s="207"/>
      <c r="J130" s="208">
        <f>ROUND(I130*H130,2)</f>
        <v>0</v>
      </c>
      <c r="K130" s="204" t="s">
        <v>19</v>
      </c>
      <c r="L130" s="209"/>
      <c r="M130" s="210" t="s">
        <v>19</v>
      </c>
      <c r="N130" s="211" t="s">
        <v>41</v>
      </c>
      <c r="O130" s="82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4" t="s">
        <v>125</v>
      </c>
      <c r="AT130" s="214" t="s">
        <v>121</v>
      </c>
      <c r="AU130" s="214" t="s">
        <v>80</v>
      </c>
      <c r="AY130" s="15" t="s">
        <v>118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78</v>
      </c>
      <c r="BK130" s="215">
        <f>ROUND(I130*H130,2)</f>
        <v>0</v>
      </c>
      <c r="BL130" s="15" t="s">
        <v>126</v>
      </c>
      <c r="BM130" s="214" t="s">
        <v>226</v>
      </c>
    </row>
    <row r="131" s="2" customFormat="1" ht="16.5" customHeight="1">
      <c r="A131" s="36"/>
      <c r="B131" s="37"/>
      <c r="C131" s="221" t="s">
        <v>227</v>
      </c>
      <c r="D131" s="221" t="s">
        <v>130</v>
      </c>
      <c r="E131" s="222" t="s">
        <v>228</v>
      </c>
      <c r="F131" s="223" t="s">
        <v>229</v>
      </c>
      <c r="G131" s="224" t="s">
        <v>218</v>
      </c>
      <c r="H131" s="225">
        <v>15</v>
      </c>
      <c r="I131" s="226"/>
      <c r="J131" s="227">
        <f>ROUND(I131*H131,2)</f>
        <v>0</v>
      </c>
      <c r="K131" s="223" t="s">
        <v>19</v>
      </c>
      <c r="L131" s="42"/>
      <c r="M131" s="228" t="s">
        <v>19</v>
      </c>
      <c r="N131" s="229" t="s">
        <v>41</v>
      </c>
      <c r="O131" s="82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4" t="s">
        <v>126</v>
      </c>
      <c r="AT131" s="214" t="s">
        <v>130</v>
      </c>
      <c r="AU131" s="214" t="s">
        <v>80</v>
      </c>
      <c r="AY131" s="15" t="s">
        <v>118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5" t="s">
        <v>78</v>
      </c>
      <c r="BK131" s="215">
        <f>ROUND(I131*H131,2)</f>
        <v>0</v>
      </c>
      <c r="BL131" s="15" t="s">
        <v>126</v>
      </c>
      <c r="BM131" s="214" t="s">
        <v>230</v>
      </c>
    </row>
    <row r="132" s="2" customFormat="1" ht="16.5" customHeight="1">
      <c r="A132" s="36"/>
      <c r="B132" s="37"/>
      <c r="C132" s="202" t="s">
        <v>231</v>
      </c>
      <c r="D132" s="202" t="s">
        <v>121</v>
      </c>
      <c r="E132" s="203" t="s">
        <v>232</v>
      </c>
      <c r="F132" s="204" t="s">
        <v>233</v>
      </c>
      <c r="G132" s="205" t="s">
        <v>218</v>
      </c>
      <c r="H132" s="206">
        <v>15</v>
      </c>
      <c r="I132" s="207"/>
      <c r="J132" s="208">
        <f>ROUND(I132*H132,2)</f>
        <v>0</v>
      </c>
      <c r="K132" s="204" t="s">
        <v>19</v>
      </c>
      <c r="L132" s="209"/>
      <c r="M132" s="210" t="s">
        <v>19</v>
      </c>
      <c r="N132" s="211" t="s">
        <v>41</v>
      </c>
      <c r="O132" s="82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4" t="s">
        <v>125</v>
      </c>
      <c r="AT132" s="214" t="s">
        <v>121</v>
      </c>
      <c r="AU132" s="214" t="s">
        <v>80</v>
      </c>
      <c r="AY132" s="15" t="s">
        <v>118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78</v>
      </c>
      <c r="BK132" s="215">
        <f>ROUND(I132*H132,2)</f>
        <v>0</v>
      </c>
      <c r="BL132" s="15" t="s">
        <v>126</v>
      </c>
      <c r="BM132" s="214" t="s">
        <v>234</v>
      </c>
    </row>
    <row r="133" s="2" customFormat="1" ht="16.5" customHeight="1">
      <c r="A133" s="36"/>
      <c r="B133" s="37"/>
      <c r="C133" s="221" t="s">
        <v>235</v>
      </c>
      <c r="D133" s="221" t="s">
        <v>130</v>
      </c>
      <c r="E133" s="222" t="s">
        <v>236</v>
      </c>
      <c r="F133" s="223" t="s">
        <v>237</v>
      </c>
      <c r="G133" s="224" t="s">
        <v>218</v>
      </c>
      <c r="H133" s="225">
        <v>15</v>
      </c>
      <c r="I133" s="226"/>
      <c r="J133" s="227">
        <f>ROUND(I133*H133,2)</f>
        <v>0</v>
      </c>
      <c r="K133" s="223" t="s">
        <v>19</v>
      </c>
      <c r="L133" s="42"/>
      <c r="M133" s="228" t="s">
        <v>19</v>
      </c>
      <c r="N133" s="229" t="s">
        <v>41</v>
      </c>
      <c r="O133" s="82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4" t="s">
        <v>126</v>
      </c>
      <c r="AT133" s="214" t="s">
        <v>130</v>
      </c>
      <c r="AU133" s="214" t="s">
        <v>80</v>
      </c>
      <c r="AY133" s="15" t="s">
        <v>118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78</v>
      </c>
      <c r="BK133" s="215">
        <f>ROUND(I133*H133,2)</f>
        <v>0</v>
      </c>
      <c r="BL133" s="15" t="s">
        <v>126</v>
      </c>
      <c r="BM133" s="214" t="s">
        <v>238</v>
      </c>
    </row>
    <row r="134" s="2" customFormat="1" ht="16.5" customHeight="1">
      <c r="A134" s="36"/>
      <c r="B134" s="37"/>
      <c r="C134" s="202" t="s">
        <v>239</v>
      </c>
      <c r="D134" s="202" t="s">
        <v>121</v>
      </c>
      <c r="E134" s="203" t="s">
        <v>240</v>
      </c>
      <c r="F134" s="204" t="s">
        <v>241</v>
      </c>
      <c r="G134" s="205" t="s">
        <v>218</v>
      </c>
      <c r="H134" s="206">
        <v>20</v>
      </c>
      <c r="I134" s="207"/>
      <c r="J134" s="208">
        <f>ROUND(I134*H134,2)</f>
        <v>0</v>
      </c>
      <c r="K134" s="204" t="s">
        <v>19</v>
      </c>
      <c r="L134" s="209"/>
      <c r="M134" s="210" t="s">
        <v>19</v>
      </c>
      <c r="N134" s="211" t="s">
        <v>41</v>
      </c>
      <c r="O134" s="82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4" t="s">
        <v>125</v>
      </c>
      <c r="AT134" s="214" t="s">
        <v>121</v>
      </c>
      <c r="AU134" s="214" t="s">
        <v>80</v>
      </c>
      <c r="AY134" s="15" t="s">
        <v>118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78</v>
      </c>
      <c r="BK134" s="215">
        <f>ROUND(I134*H134,2)</f>
        <v>0</v>
      </c>
      <c r="BL134" s="15" t="s">
        <v>126</v>
      </c>
      <c r="BM134" s="214" t="s">
        <v>242</v>
      </c>
    </row>
    <row r="135" s="2" customFormat="1" ht="16.5" customHeight="1">
      <c r="A135" s="36"/>
      <c r="B135" s="37"/>
      <c r="C135" s="221" t="s">
        <v>243</v>
      </c>
      <c r="D135" s="221" t="s">
        <v>130</v>
      </c>
      <c r="E135" s="222" t="s">
        <v>244</v>
      </c>
      <c r="F135" s="223" t="s">
        <v>245</v>
      </c>
      <c r="G135" s="224" t="s">
        <v>218</v>
      </c>
      <c r="H135" s="225">
        <v>20</v>
      </c>
      <c r="I135" s="226"/>
      <c r="J135" s="227">
        <f>ROUND(I135*H135,2)</f>
        <v>0</v>
      </c>
      <c r="K135" s="223" t="s">
        <v>19</v>
      </c>
      <c r="L135" s="42"/>
      <c r="M135" s="228" t="s">
        <v>19</v>
      </c>
      <c r="N135" s="229" t="s">
        <v>41</v>
      </c>
      <c r="O135" s="82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4" t="s">
        <v>126</v>
      </c>
      <c r="AT135" s="214" t="s">
        <v>130</v>
      </c>
      <c r="AU135" s="214" t="s">
        <v>80</v>
      </c>
      <c r="AY135" s="15" t="s">
        <v>118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78</v>
      </c>
      <c r="BK135" s="215">
        <f>ROUND(I135*H135,2)</f>
        <v>0</v>
      </c>
      <c r="BL135" s="15" t="s">
        <v>126</v>
      </c>
      <c r="BM135" s="214" t="s">
        <v>246</v>
      </c>
    </row>
    <row r="136" s="2" customFormat="1" ht="16.5" customHeight="1">
      <c r="A136" s="36"/>
      <c r="B136" s="37"/>
      <c r="C136" s="202" t="s">
        <v>247</v>
      </c>
      <c r="D136" s="202" t="s">
        <v>121</v>
      </c>
      <c r="E136" s="203" t="s">
        <v>248</v>
      </c>
      <c r="F136" s="204" t="s">
        <v>249</v>
      </c>
      <c r="G136" s="205" t="s">
        <v>218</v>
      </c>
      <c r="H136" s="206">
        <v>35</v>
      </c>
      <c r="I136" s="207"/>
      <c r="J136" s="208">
        <f>ROUND(I136*H136,2)</f>
        <v>0</v>
      </c>
      <c r="K136" s="204" t="s">
        <v>19</v>
      </c>
      <c r="L136" s="209"/>
      <c r="M136" s="210" t="s">
        <v>19</v>
      </c>
      <c r="N136" s="211" t="s">
        <v>41</v>
      </c>
      <c r="O136" s="82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4" t="s">
        <v>125</v>
      </c>
      <c r="AT136" s="214" t="s">
        <v>121</v>
      </c>
      <c r="AU136" s="214" t="s">
        <v>80</v>
      </c>
      <c r="AY136" s="15" t="s">
        <v>118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78</v>
      </c>
      <c r="BK136" s="215">
        <f>ROUND(I136*H136,2)</f>
        <v>0</v>
      </c>
      <c r="BL136" s="15" t="s">
        <v>126</v>
      </c>
      <c r="BM136" s="214" t="s">
        <v>250</v>
      </c>
    </row>
    <row r="137" s="2" customFormat="1" ht="16.5" customHeight="1">
      <c r="A137" s="36"/>
      <c r="B137" s="37"/>
      <c r="C137" s="221" t="s">
        <v>251</v>
      </c>
      <c r="D137" s="221" t="s">
        <v>130</v>
      </c>
      <c r="E137" s="222" t="s">
        <v>252</v>
      </c>
      <c r="F137" s="223" t="s">
        <v>253</v>
      </c>
      <c r="G137" s="224" t="s">
        <v>218</v>
      </c>
      <c r="H137" s="225">
        <v>35</v>
      </c>
      <c r="I137" s="226"/>
      <c r="J137" s="227">
        <f>ROUND(I137*H137,2)</f>
        <v>0</v>
      </c>
      <c r="K137" s="223" t="s">
        <v>19</v>
      </c>
      <c r="L137" s="42"/>
      <c r="M137" s="228" t="s">
        <v>19</v>
      </c>
      <c r="N137" s="229" t="s">
        <v>41</v>
      </c>
      <c r="O137" s="82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4" t="s">
        <v>126</v>
      </c>
      <c r="AT137" s="214" t="s">
        <v>130</v>
      </c>
      <c r="AU137" s="214" t="s">
        <v>80</v>
      </c>
      <c r="AY137" s="15" t="s">
        <v>118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78</v>
      </c>
      <c r="BK137" s="215">
        <f>ROUND(I137*H137,2)</f>
        <v>0</v>
      </c>
      <c r="BL137" s="15" t="s">
        <v>126</v>
      </c>
      <c r="BM137" s="214" t="s">
        <v>254</v>
      </c>
    </row>
    <row r="138" s="2" customFormat="1" ht="16.5" customHeight="1">
      <c r="A138" s="36"/>
      <c r="B138" s="37"/>
      <c r="C138" s="202" t="s">
        <v>255</v>
      </c>
      <c r="D138" s="202" t="s">
        <v>121</v>
      </c>
      <c r="E138" s="203" t="s">
        <v>256</v>
      </c>
      <c r="F138" s="204" t="s">
        <v>257</v>
      </c>
      <c r="G138" s="205" t="s">
        <v>218</v>
      </c>
      <c r="H138" s="206">
        <v>40</v>
      </c>
      <c r="I138" s="207"/>
      <c r="J138" s="208">
        <f>ROUND(I138*H138,2)</f>
        <v>0</v>
      </c>
      <c r="K138" s="204" t="s">
        <v>19</v>
      </c>
      <c r="L138" s="209"/>
      <c r="M138" s="210" t="s">
        <v>19</v>
      </c>
      <c r="N138" s="211" t="s">
        <v>41</v>
      </c>
      <c r="O138" s="82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4" t="s">
        <v>125</v>
      </c>
      <c r="AT138" s="214" t="s">
        <v>121</v>
      </c>
      <c r="AU138" s="214" t="s">
        <v>80</v>
      </c>
      <c r="AY138" s="15" t="s">
        <v>118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78</v>
      </c>
      <c r="BK138" s="215">
        <f>ROUND(I138*H138,2)</f>
        <v>0</v>
      </c>
      <c r="BL138" s="15" t="s">
        <v>126</v>
      </c>
      <c r="BM138" s="214" t="s">
        <v>258</v>
      </c>
    </row>
    <row r="139" s="2" customFormat="1" ht="16.5" customHeight="1">
      <c r="A139" s="36"/>
      <c r="B139" s="37"/>
      <c r="C139" s="221" t="s">
        <v>259</v>
      </c>
      <c r="D139" s="221" t="s">
        <v>130</v>
      </c>
      <c r="E139" s="222" t="s">
        <v>260</v>
      </c>
      <c r="F139" s="223" t="s">
        <v>261</v>
      </c>
      <c r="G139" s="224" t="s">
        <v>218</v>
      </c>
      <c r="H139" s="225">
        <v>40</v>
      </c>
      <c r="I139" s="226"/>
      <c r="J139" s="227">
        <f>ROUND(I139*H139,2)</f>
        <v>0</v>
      </c>
      <c r="K139" s="223" t="s">
        <v>19</v>
      </c>
      <c r="L139" s="42"/>
      <c r="M139" s="228" t="s">
        <v>19</v>
      </c>
      <c r="N139" s="229" t="s">
        <v>41</v>
      </c>
      <c r="O139" s="82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4" t="s">
        <v>126</v>
      </c>
      <c r="AT139" s="214" t="s">
        <v>130</v>
      </c>
      <c r="AU139" s="214" t="s">
        <v>80</v>
      </c>
      <c r="AY139" s="15" t="s">
        <v>118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78</v>
      </c>
      <c r="BK139" s="215">
        <f>ROUND(I139*H139,2)</f>
        <v>0</v>
      </c>
      <c r="BL139" s="15" t="s">
        <v>126</v>
      </c>
      <c r="BM139" s="214" t="s">
        <v>262</v>
      </c>
    </row>
    <row r="140" s="2" customFormat="1" ht="16.5" customHeight="1">
      <c r="A140" s="36"/>
      <c r="B140" s="37"/>
      <c r="C140" s="202" t="s">
        <v>263</v>
      </c>
      <c r="D140" s="202" t="s">
        <v>121</v>
      </c>
      <c r="E140" s="203" t="s">
        <v>264</v>
      </c>
      <c r="F140" s="204" t="s">
        <v>265</v>
      </c>
      <c r="G140" s="205" t="s">
        <v>218</v>
      </c>
      <c r="H140" s="206">
        <v>40</v>
      </c>
      <c r="I140" s="207"/>
      <c r="J140" s="208">
        <f>ROUND(I140*H140,2)</f>
        <v>0</v>
      </c>
      <c r="K140" s="204" t="s">
        <v>19</v>
      </c>
      <c r="L140" s="209"/>
      <c r="M140" s="210" t="s">
        <v>19</v>
      </c>
      <c r="N140" s="211" t="s">
        <v>41</v>
      </c>
      <c r="O140" s="82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4" t="s">
        <v>125</v>
      </c>
      <c r="AT140" s="214" t="s">
        <v>121</v>
      </c>
      <c r="AU140" s="214" t="s">
        <v>80</v>
      </c>
      <c r="AY140" s="15" t="s">
        <v>118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78</v>
      </c>
      <c r="BK140" s="215">
        <f>ROUND(I140*H140,2)</f>
        <v>0</v>
      </c>
      <c r="BL140" s="15" t="s">
        <v>126</v>
      </c>
      <c r="BM140" s="214" t="s">
        <v>266</v>
      </c>
    </row>
    <row r="141" s="2" customFormat="1" ht="16.5" customHeight="1">
      <c r="A141" s="36"/>
      <c r="B141" s="37"/>
      <c r="C141" s="221" t="s">
        <v>267</v>
      </c>
      <c r="D141" s="221" t="s">
        <v>130</v>
      </c>
      <c r="E141" s="222" t="s">
        <v>268</v>
      </c>
      <c r="F141" s="223" t="s">
        <v>269</v>
      </c>
      <c r="G141" s="224" t="s">
        <v>218</v>
      </c>
      <c r="H141" s="225">
        <v>40</v>
      </c>
      <c r="I141" s="226"/>
      <c r="J141" s="227">
        <f>ROUND(I141*H141,2)</f>
        <v>0</v>
      </c>
      <c r="K141" s="223" t="s">
        <v>19</v>
      </c>
      <c r="L141" s="42"/>
      <c r="M141" s="228" t="s">
        <v>19</v>
      </c>
      <c r="N141" s="229" t="s">
        <v>41</v>
      </c>
      <c r="O141" s="82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4" t="s">
        <v>126</v>
      </c>
      <c r="AT141" s="214" t="s">
        <v>130</v>
      </c>
      <c r="AU141" s="214" t="s">
        <v>80</v>
      </c>
      <c r="AY141" s="15" t="s">
        <v>118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78</v>
      </c>
      <c r="BK141" s="215">
        <f>ROUND(I141*H141,2)</f>
        <v>0</v>
      </c>
      <c r="BL141" s="15" t="s">
        <v>126</v>
      </c>
      <c r="BM141" s="214" t="s">
        <v>270</v>
      </c>
    </row>
    <row r="142" s="12" customFormat="1" ht="22.8" customHeight="1">
      <c r="A142" s="12"/>
      <c r="B142" s="186"/>
      <c r="C142" s="187"/>
      <c r="D142" s="188" t="s">
        <v>69</v>
      </c>
      <c r="E142" s="200" t="s">
        <v>271</v>
      </c>
      <c r="F142" s="200" t="s">
        <v>272</v>
      </c>
      <c r="G142" s="187"/>
      <c r="H142" s="187"/>
      <c r="I142" s="190"/>
      <c r="J142" s="201">
        <f>BK142</f>
        <v>0</v>
      </c>
      <c r="K142" s="187"/>
      <c r="L142" s="192"/>
      <c r="M142" s="193"/>
      <c r="N142" s="194"/>
      <c r="O142" s="194"/>
      <c r="P142" s="195">
        <f>SUM(P143:P148)</f>
        <v>0</v>
      </c>
      <c r="Q142" s="194"/>
      <c r="R142" s="195">
        <f>SUM(R143:R148)</f>
        <v>0</v>
      </c>
      <c r="S142" s="194"/>
      <c r="T142" s="196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7" t="s">
        <v>78</v>
      </c>
      <c r="AT142" s="198" t="s">
        <v>69</v>
      </c>
      <c r="AU142" s="198" t="s">
        <v>78</v>
      </c>
      <c r="AY142" s="197" t="s">
        <v>118</v>
      </c>
      <c r="BK142" s="199">
        <f>SUM(BK143:BK148)</f>
        <v>0</v>
      </c>
    </row>
    <row r="143" s="2" customFormat="1" ht="16.5" customHeight="1">
      <c r="A143" s="36"/>
      <c r="B143" s="37"/>
      <c r="C143" s="202" t="s">
        <v>273</v>
      </c>
      <c r="D143" s="202" t="s">
        <v>121</v>
      </c>
      <c r="E143" s="203" t="s">
        <v>274</v>
      </c>
      <c r="F143" s="204" t="s">
        <v>275</v>
      </c>
      <c r="G143" s="205" t="s">
        <v>218</v>
      </c>
      <c r="H143" s="206">
        <v>55</v>
      </c>
      <c r="I143" s="207"/>
      <c r="J143" s="208">
        <f>ROUND(I143*H143,2)</f>
        <v>0</v>
      </c>
      <c r="K143" s="204" t="s">
        <v>19</v>
      </c>
      <c r="L143" s="209"/>
      <c r="M143" s="210" t="s">
        <v>19</v>
      </c>
      <c r="N143" s="211" t="s">
        <v>41</v>
      </c>
      <c r="O143" s="82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4" t="s">
        <v>125</v>
      </c>
      <c r="AT143" s="214" t="s">
        <v>121</v>
      </c>
      <c r="AU143" s="214" t="s">
        <v>80</v>
      </c>
      <c r="AY143" s="15" t="s">
        <v>118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78</v>
      </c>
      <c r="BK143" s="215">
        <f>ROUND(I143*H143,2)</f>
        <v>0</v>
      </c>
      <c r="BL143" s="15" t="s">
        <v>126</v>
      </c>
      <c r="BM143" s="214" t="s">
        <v>276</v>
      </c>
    </row>
    <row r="144" s="2" customFormat="1">
      <c r="A144" s="36"/>
      <c r="B144" s="37"/>
      <c r="C144" s="38"/>
      <c r="D144" s="216" t="s">
        <v>128</v>
      </c>
      <c r="E144" s="38"/>
      <c r="F144" s="217" t="s">
        <v>277</v>
      </c>
      <c r="G144" s="38"/>
      <c r="H144" s="38"/>
      <c r="I144" s="218"/>
      <c r="J144" s="38"/>
      <c r="K144" s="38"/>
      <c r="L144" s="42"/>
      <c r="M144" s="219"/>
      <c r="N144" s="22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128</v>
      </c>
      <c r="AU144" s="15" t="s">
        <v>80</v>
      </c>
    </row>
    <row r="145" s="2" customFormat="1" ht="16.5" customHeight="1">
      <c r="A145" s="36"/>
      <c r="B145" s="37"/>
      <c r="C145" s="221" t="s">
        <v>278</v>
      </c>
      <c r="D145" s="221" t="s">
        <v>130</v>
      </c>
      <c r="E145" s="222" t="s">
        <v>279</v>
      </c>
      <c r="F145" s="223" t="s">
        <v>280</v>
      </c>
      <c r="G145" s="224" t="s">
        <v>218</v>
      </c>
      <c r="H145" s="225">
        <v>55</v>
      </c>
      <c r="I145" s="226"/>
      <c r="J145" s="227">
        <f>ROUND(I145*H145,2)</f>
        <v>0</v>
      </c>
      <c r="K145" s="223" t="s">
        <v>19</v>
      </c>
      <c r="L145" s="42"/>
      <c r="M145" s="228" t="s">
        <v>19</v>
      </c>
      <c r="N145" s="229" t="s">
        <v>41</v>
      </c>
      <c r="O145" s="82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4" t="s">
        <v>126</v>
      </c>
      <c r="AT145" s="214" t="s">
        <v>130</v>
      </c>
      <c r="AU145" s="214" t="s">
        <v>80</v>
      </c>
      <c r="AY145" s="15" t="s">
        <v>118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78</v>
      </c>
      <c r="BK145" s="215">
        <f>ROUND(I145*H145,2)</f>
        <v>0</v>
      </c>
      <c r="BL145" s="15" t="s">
        <v>126</v>
      </c>
      <c r="BM145" s="214" t="s">
        <v>281</v>
      </c>
    </row>
    <row r="146" s="2" customFormat="1" ht="16.5" customHeight="1">
      <c r="A146" s="36"/>
      <c r="B146" s="37"/>
      <c r="C146" s="202" t="s">
        <v>282</v>
      </c>
      <c r="D146" s="202" t="s">
        <v>121</v>
      </c>
      <c r="E146" s="203" t="s">
        <v>283</v>
      </c>
      <c r="F146" s="204" t="s">
        <v>284</v>
      </c>
      <c r="G146" s="205" t="s">
        <v>218</v>
      </c>
      <c r="H146" s="206">
        <v>15</v>
      </c>
      <c r="I146" s="207"/>
      <c r="J146" s="208">
        <f>ROUND(I146*H146,2)</f>
        <v>0</v>
      </c>
      <c r="K146" s="204" t="s">
        <v>19</v>
      </c>
      <c r="L146" s="209"/>
      <c r="M146" s="210" t="s">
        <v>19</v>
      </c>
      <c r="N146" s="211" t="s">
        <v>41</v>
      </c>
      <c r="O146" s="82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4" t="s">
        <v>125</v>
      </c>
      <c r="AT146" s="214" t="s">
        <v>121</v>
      </c>
      <c r="AU146" s="214" t="s">
        <v>80</v>
      </c>
      <c r="AY146" s="15" t="s">
        <v>118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78</v>
      </c>
      <c r="BK146" s="215">
        <f>ROUND(I146*H146,2)</f>
        <v>0</v>
      </c>
      <c r="BL146" s="15" t="s">
        <v>126</v>
      </c>
      <c r="BM146" s="214" t="s">
        <v>285</v>
      </c>
    </row>
    <row r="147" s="2" customFormat="1">
      <c r="A147" s="36"/>
      <c r="B147" s="37"/>
      <c r="C147" s="38"/>
      <c r="D147" s="216" t="s">
        <v>128</v>
      </c>
      <c r="E147" s="38"/>
      <c r="F147" s="217" t="s">
        <v>286</v>
      </c>
      <c r="G147" s="38"/>
      <c r="H147" s="38"/>
      <c r="I147" s="218"/>
      <c r="J147" s="38"/>
      <c r="K147" s="38"/>
      <c r="L147" s="42"/>
      <c r="M147" s="219"/>
      <c r="N147" s="220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128</v>
      </c>
      <c r="AU147" s="15" t="s">
        <v>80</v>
      </c>
    </row>
    <row r="148" s="2" customFormat="1" ht="16.5" customHeight="1">
      <c r="A148" s="36"/>
      <c r="B148" s="37"/>
      <c r="C148" s="221" t="s">
        <v>287</v>
      </c>
      <c r="D148" s="221" t="s">
        <v>130</v>
      </c>
      <c r="E148" s="222" t="s">
        <v>288</v>
      </c>
      <c r="F148" s="223" t="s">
        <v>289</v>
      </c>
      <c r="G148" s="224" t="s">
        <v>218</v>
      </c>
      <c r="H148" s="225">
        <v>15</v>
      </c>
      <c r="I148" s="226"/>
      <c r="J148" s="227">
        <f>ROUND(I148*H148,2)</f>
        <v>0</v>
      </c>
      <c r="K148" s="223" t="s">
        <v>19</v>
      </c>
      <c r="L148" s="42"/>
      <c r="M148" s="228" t="s">
        <v>19</v>
      </c>
      <c r="N148" s="229" t="s">
        <v>41</v>
      </c>
      <c r="O148" s="82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4" t="s">
        <v>126</v>
      </c>
      <c r="AT148" s="214" t="s">
        <v>130</v>
      </c>
      <c r="AU148" s="214" t="s">
        <v>80</v>
      </c>
      <c r="AY148" s="15" t="s">
        <v>118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78</v>
      </c>
      <c r="BK148" s="215">
        <f>ROUND(I148*H148,2)</f>
        <v>0</v>
      </c>
      <c r="BL148" s="15" t="s">
        <v>126</v>
      </c>
      <c r="BM148" s="214" t="s">
        <v>290</v>
      </c>
    </row>
    <row r="149" s="12" customFormat="1" ht="22.8" customHeight="1">
      <c r="A149" s="12"/>
      <c r="B149" s="186"/>
      <c r="C149" s="187"/>
      <c r="D149" s="188" t="s">
        <v>69</v>
      </c>
      <c r="E149" s="200" t="s">
        <v>291</v>
      </c>
      <c r="F149" s="200" t="s">
        <v>292</v>
      </c>
      <c r="G149" s="187"/>
      <c r="H149" s="187"/>
      <c r="I149" s="190"/>
      <c r="J149" s="201">
        <f>BK149</f>
        <v>0</v>
      </c>
      <c r="K149" s="187"/>
      <c r="L149" s="192"/>
      <c r="M149" s="193"/>
      <c r="N149" s="194"/>
      <c r="O149" s="194"/>
      <c r="P149" s="195">
        <f>SUM(P150:P160)</f>
        <v>0</v>
      </c>
      <c r="Q149" s="194"/>
      <c r="R149" s="195">
        <f>SUM(R150:R160)</f>
        <v>0</v>
      </c>
      <c r="S149" s="194"/>
      <c r="T149" s="196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7" t="s">
        <v>78</v>
      </c>
      <c r="AT149" s="198" t="s">
        <v>69</v>
      </c>
      <c r="AU149" s="198" t="s">
        <v>78</v>
      </c>
      <c r="AY149" s="197" t="s">
        <v>118</v>
      </c>
      <c r="BK149" s="199">
        <f>SUM(BK150:BK160)</f>
        <v>0</v>
      </c>
    </row>
    <row r="150" s="2" customFormat="1" ht="16.5" customHeight="1">
      <c r="A150" s="36"/>
      <c r="B150" s="37"/>
      <c r="C150" s="202" t="s">
        <v>293</v>
      </c>
      <c r="D150" s="202" t="s">
        <v>121</v>
      </c>
      <c r="E150" s="203" t="s">
        <v>294</v>
      </c>
      <c r="F150" s="204" t="s">
        <v>295</v>
      </c>
      <c r="G150" s="205" t="s">
        <v>218</v>
      </c>
      <c r="H150" s="206">
        <v>12</v>
      </c>
      <c r="I150" s="207"/>
      <c r="J150" s="208">
        <f>ROUND(I150*H150,2)</f>
        <v>0</v>
      </c>
      <c r="K150" s="204" t="s">
        <v>19</v>
      </c>
      <c r="L150" s="209"/>
      <c r="M150" s="210" t="s">
        <v>19</v>
      </c>
      <c r="N150" s="211" t="s">
        <v>41</v>
      </c>
      <c r="O150" s="82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4" t="s">
        <v>125</v>
      </c>
      <c r="AT150" s="214" t="s">
        <v>121</v>
      </c>
      <c r="AU150" s="214" t="s">
        <v>80</v>
      </c>
      <c r="AY150" s="15" t="s">
        <v>118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78</v>
      </c>
      <c r="BK150" s="215">
        <f>ROUND(I150*H150,2)</f>
        <v>0</v>
      </c>
      <c r="BL150" s="15" t="s">
        <v>126</v>
      </c>
      <c r="BM150" s="214" t="s">
        <v>296</v>
      </c>
    </row>
    <row r="151" s="2" customFormat="1">
      <c r="A151" s="36"/>
      <c r="B151" s="37"/>
      <c r="C151" s="38"/>
      <c r="D151" s="216" t="s">
        <v>128</v>
      </c>
      <c r="E151" s="38"/>
      <c r="F151" s="217" t="s">
        <v>297</v>
      </c>
      <c r="G151" s="38"/>
      <c r="H151" s="38"/>
      <c r="I151" s="218"/>
      <c r="J151" s="38"/>
      <c r="K151" s="38"/>
      <c r="L151" s="42"/>
      <c r="M151" s="219"/>
      <c r="N151" s="220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128</v>
      </c>
      <c r="AU151" s="15" t="s">
        <v>80</v>
      </c>
    </row>
    <row r="152" s="2" customFormat="1" ht="16.5" customHeight="1">
      <c r="A152" s="36"/>
      <c r="B152" s="37"/>
      <c r="C152" s="221" t="s">
        <v>298</v>
      </c>
      <c r="D152" s="221" t="s">
        <v>130</v>
      </c>
      <c r="E152" s="222" t="s">
        <v>299</v>
      </c>
      <c r="F152" s="223" t="s">
        <v>300</v>
      </c>
      <c r="G152" s="224" t="s">
        <v>218</v>
      </c>
      <c r="H152" s="225">
        <v>12</v>
      </c>
      <c r="I152" s="226"/>
      <c r="J152" s="227">
        <f>ROUND(I152*H152,2)</f>
        <v>0</v>
      </c>
      <c r="K152" s="223" t="s">
        <v>19</v>
      </c>
      <c r="L152" s="42"/>
      <c r="M152" s="228" t="s">
        <v>19</v>
      </c>
      <c r="N152" s="229" t="s">
        <v>41</v>
      </c>
      <c r="O152" s="82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4" t="s">
        <v>126</v>
      </c>
      <c r="AT152" s="214" t="s">
        <v>130</v>
      </c>
      <c r="AU152" s="214" t="s">
        <v>80</v>
      </c>
      <c r="AY152" s="15" t="s">
        <v>118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78</v>
      </c>
      <c r="BK152" s="215">
        <f>ROUND(I152*H152,2)</f>
        <v>0</v>
      </c>
      <c r="BL152" s="15" t="s">
        <v>126</v>
      </c>
      <c r="BM152" s="214" t="s">
        <v>301</v>
      </c>
    </row>
    <row r="153" s="2" customFormat="1">
      <c r="A153" s="36"/>
      <c r="B153" s="37"/>
      <c r="C153" s="38"/>
      <c r="D153" s="216" t="s">
        <v>128</v>
      </c>
      <c r="E153" s="38"/>
      <c r="F153" s="217" t="s">
        <v>302</v>
      </c>
      <c r="G153" s="38"/>
      <c r="H153" s="38"/>
      <c r="I153" s="218"/>
      <c r="J153" s="38"/>
      <c r="K153" s="38"/>
      <c r="L153" s="42"/>
      <c r="M153" s="219"/>
      <c r="N153" s="220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128</v>
      </c>
      <c r="AU153" s="15" t="s">
        <v>80</v>
      </c>
    </row>
    <row r="154" s="2" customFormat="1" ht="16.5" customHeight="1">
      <c r="A154" s="36"/>
      <c r="B154" s="37"/>
      <c r="C154" s="202" t="s">
        <v>303</v>
      </c>
      <c r="D154" s="202" t="s">
        <v>121</v>
      </c>
      <c r="E154" s="203" t="s">
        <v>304</v>
      </c>
      <c r="F154" s="204" t="s">
        <v>305</v>
      </c>
      <c r="G154" s="205" t="s">
        <v>218</v>
      </c>
      <c r="H154" s="206">
        <v>16</v>
      </c>
      <c r="I154" s="207"/>
      <c r="J154" s="208">
        <f>ROUND(I154*H154,2)</f>
        <v>0</v>
      </c>
      <c r="K154" s="204" t="s">
        <v>19</v>
      </c>
      <c r="L154" s="209"/>
      <c r="M154" s="210" t="s">
        <v>19</v>
      </c>
      <c r="N154" s="211" t="s">
        <v>41</v>
      </c>
      <c r="O154" s="82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4" t="s">
        <v>125</v>
      </c>
      <c r="AT154" s="214" t="s">
        <v>121</v>
      </c>
      <c r="AU154" s="214" t="s">
        <v>80</v>
      </c>
      <c r="AY154" s="15" t="s">
        <v>118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78</v>
      </c>
      <c r="BK154" s="215">
        <f>ROUND(I154*H154,2)</f>
        <v>0</v>
      </c>
      <c r="BL154" s="15" t="s">
        <v>126</v>
      </c>
      <c r="BM154" s="214" t="s">
        <v>306</v>
      </c>
    </row>
    <row r="155" s="2" customFormat="1">
      <c r="A155" s="36"/>
      <c r="B155" s="37"/>
      <c r="C155" s="38"/>
      <c r="D155" s="216" t="s">
        <v>128</v>
      </c>
      <c r="E155" s="38"/>
      <c r="F155" s="217" t="s">
        <v>307</v>
      </c>
      <c r="G155" s="38"/>
      <c r="H155" s="38"/>
      <c r="I155" s="218"/>
      <c r="J155" s="38"/>
      <c r="K155" s="38"/>
      <c r="L155" s="42"/>
      <c r="M155" s="219"/>
      <c r="N155" s="220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128</v>
      </c>
      <c r="AU155" s="15" t="s">
        <v>80</v>
      </c>
    </row>
    <row r="156" s="2" customFormat="1" ht="16.5" customHeight="1">
      <c r="A156" s="36"/>
      <c r="B156" s="37"/>
      <c r="C156" s="221" t="s">
        <v>308</v>
      </c>
      <c r="D156" s="221" t="s">
        <v>130</v>
      </c>
      <c r="E156" s="222" t="s">
        <v>309</v>
      </c>
      <c r="F156" s="223" t="s">
        <v>310</v>
      </c>
      <c r="G156" s="224" t="s">
        <v>218</v>
      </c>
      <c r="H156" s="225">
        <v>16</v>
      </c>
      <c r="I156" s="226"/>
      <c r="J156" s="227">
        <f>ROUND(I156*H156,2)</f>
        <v>0</v>
      </c>
      <c r="K156" s="223" t="s">
        <v>19</v>
      </c>
      <c r="L156" s="42"/>
      <c r="M156" s="228" t="s">
        <v>19</v>
      </c>
      <c r="N156" s="229" t="s">
        <v>41</v>
      </c>
      <c r="O156" s="82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4" t="s">
        <v>126</v>
      </c>
      <c r="AT156" s="214" t="s">
        <v>130</v>
      </c>
      <c r="AU156" s="214" t="s">
        <v>80</v>
      </c>
      <c r="AY156" s="15" t="s">
        <v>118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78</v>
      </c>
      <c r="BK156" s="215">
        <f>ROUND(I156*H156,2)</f>
        <v>0</v>
      </c>
      <c r="BL156" s="15" t="s">
        <v>126</v>
      </c>
      <c r="BM156" s="214" t="s">
        <v>311</v>
      </c>
    </row>
    <row r="157" s="2" customFormat="1" ht="16.5" customHeight="1">
      <c r="A157" s="36"/>
      <c r="B157" s="37"/>
      <c r="C157" s="202" t="s">
        <v>312</v>
      </c>
      <c r="D157" s="202" t="s">
        <v>121</v>
      </c>
      <c r="E157" s="203" t="s">
        <v>313</v>
      </c>
      <c r="F157" s="204" t="s">
        <v>314</v>
      </c>
      <c r="G157" s="205" t="s">
        <v>218</v>
      </c>
      <c r="H157" s="206">
        <v>25</v>
      </c>
      <c r="I157" s="207"/>
      <c r="J157" s="208">
        <f>ROUND(I157*H157,2)</f>
        <v>0</v>
      </c>
      <c r="K157" s="204" t="s">
        <v>19</v>
      </c>
      <c r="L157" s="209"/>
      <c r="M157" s="210" t="s">
        <v>19</v>
      </c>
      <c r="N157" s="211" t="s">
        <v>41</v>
      </c>
      <c r="O157" s="82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4" t="s">
        <v>125</v>
      </c>
      <c r="AT157" s="214" t="s">
        <v>121</v>
      </c>
      <c r="AU157" s="214" t="s">
        <v>80</v>
      </c>
      <c r="AY157" s="15" t="s">
        <v>118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78</v>
      </c>
      <c r="BK157" s="215">
        <f>ROUND(I157*H157,2)</f>
        <v>0</v>
      </c>
      <c r="BL157" s="15" t="s">
        <v>126</v>
      </c>
      <c r="BM157" s="214" t="s">
        <v>315</v>
      </c>
    </row>
    <row r="158" s="2" customFormat="1">
      <c r="A158" s="36"/>
      <c r="B158" s="37"/>
      <c r="C158" s="38"/>
      <c r="D158" s="216" t="s">
        <v>128</v>
      </c>
      <c r="E158" s="38"/>
      <c r="F158" s="217" t="s">
        <v>316</v>
      </c>
      <c r="G158" s="38"/>
      <c r="H158" s="38"/>
      <c r="I158" s="218"/>
      <c r="J158" s="38"/>
      <c r="K158" s="38"/>
      <c r="L158" s="42"/>
      <c r="M158" s="219"/>
      <c r="N158" s="220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128</v>
      </c>
      <c r="AU158" s="15" t="s">
        <v>80</v>
      </c>
    </row>
    <row r="159" s="2" customFormat="1" ht="16.5" customHeight="1">
      <c r="A159" s="36"/>
      <c r="B159" s="37"/>
      <c r="C159" s="221" t="s">
        <v>317</v>
      </c>
      <c r="D159" s="221" t="s">
        <v>130</v>
      </c>
      <c r="E159" s="222" t="s">
        <v>318</v>
      </c>
      <c r="F159" s="223" t="s">
        <v>319</v>
      </c>
      <c r="G159" s="224" t="s">
        <v>218</v>
      </c>
      <c r="H159" s="225">
        <v>25</v>
      </c>
      <c r="I159" s="226"/>
      <c r="J159" s="227">
        <f>ROUND(I159*H159,2)</f>
        <v>0</v>
      </c>
      <c r="K159" s="223" t="s">
        <v>19</v>
      </c>
      <c r="L159" s="42"/>
      <c r="M159" s="228" t="s">
        <v>19</v>
      </c>
      <c r="N159" s="229" t="s">
        <v>41</v>
      </c>
      <c r="O159" s="82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4" t="s">
        <v>126</v>
      </c>
      <c r="AT159" s="214" t="s">
        <v>130</v>
      </c>
      <c r="AU159" s="214" t="s">
        <v>80</v>
      </c>
      <c r="AY159" s="15" t="s">
        <v>118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5" t="s">
        <v>78</v>
      </c>
      <c r="BK159" s="215">
        <f>ROUND(I159*H159,2)</f>
        <v>0</v>
      </c>
      <c r="BL159" s="15" t="s">
        <v>126</v>
      </c>
      <c r="BM159" s="214" t="s">
        <v>320</v>
      </c>
    </row>
    <row r="160" s="2" customFormat="1">
      <c r="A160" s="36"/>
      <c r="B160" s="37"/>
      <c r="C160" s="38"/>
      <c r="D160" s="216" t="s">
        <v>128</v>
      </c>
      <c r="E160" s="38"/>
      <c r="F160" s="217" t="s">
        <v>302</v>
      </c>
      <c r="G160" s="38"/>
      <c r="H160" s="38"/>
      <c r="I160" s="218"/>
      <c r="J160" s="38"/>
      <c r="K160" s="38"/>
      <c r="L160" s="42"/>
      <c r="M160" s="219"/>
      <c r="N160" s="220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128</v>
      </c>
      <c r="AU160" s="15" t="s">
        <v>80</v>
      </c>
    </row>
    <row r="161" s="12" customFormat="1" ht="22.8" customHeight="1">
      <c r="A161" s="12"/>
      <c r="B161" s="186"/>
      <c r="C161" s="187"/>
      <c r="D161" s="188" t="s">
        <v>69</v>
      </c>
      <c r="E161" s="200" t="s">
        <v>321</v>
      </c>
      <c r="F161" s="200" t="s">
        <v>322</v>
      </c>
      <c r="G161" s="187"/>
      <c r="H161" s="187"/>
      <c r="I161" s="190"/>
      <c r="J161" s="201">
        <f>BK161</f>
        <v>0</v>
      </c>
      <c r="K161" s="187"/>
      <c r="L161" s="192"/>
      <c r="M161" s="193"/>
      <c r="N161" s="194"/>
      <c r="O161" s="194"/>
      <c r="P161" s="195">
        <f>SUM(P162:P173)</f>
        <v>0</v>
      </c>
      <c r="Q161" s="194"/>
      <c r="R161" s="195">
        <f>SUM(R162:R173)</f>
        <v>0</v>
      </c>
      <c r="S161" s="194"/>
      <c r="T161" s="196">
        <f>SUM(T162:T173)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7" t="s">
        <v>78</v>
      </c>
      <c r="AT161" s="198" t="s">
        <v>69</v>
      </c>
      <c r="AU161" s="198" t="s">
        <v>78</v>
      </c>
      <c r="AY161" s="197" t="s">
        <v>118</v>
      </c>
      <c r="BK161" s="199">
        <f>SUM(BK162:BK173)</f>
        <v>0</v>
      </c>
    </row>
    <row r="162" s="2" customFormat="1" ht="16.5" customHeight="1">
      <c r="A162" s="36"/>
      <c r="B162" s="37"/>
      <c r="C162" s="202" t="s">
        <v>323</v>
      </c>
      <c r="D162" s="202" t="s">
        <v>121</v>
      </c>
      <c r="E162" s="203" t="s">
        <v>324</v>
      </c>
      <c r="F162" s="204" t="s">
        <v>325</v>
      </c>
      <c r="G162" s="205" t="s">
        <v>124</v>
      </c>
      <c r="H162" s="206">
        <v>1</v>
      </c>
      <c r="I162" s="207"/>
      <c r="J162" s="208">
        <f>ROUND(I162*H162,2)</f>
        <v>0</v>
      </c>
      <c r="K162" s="204" t="s">
        <v>19</v>
      </c>
      <c r="L162" s="209"/>
      <c r="M162" s="210" t="s">
        <v>19</v>
      </c>
      <c r="N162" s="211" t="s">
        <v>41</v>
      </c>
      <c r="O162" s="82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4" t="s">
        <v>125</v>
      </c>
      <c r="AT162" s="214" t="s">
        <v>121</v>
      </c>
      <c r="AU162" s="214" t="s">
        <v>80</v>
      </c>
      <c r="AY162" s="15" t="s">
        <v>118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78</v>
      </c>
      <c r="BK162" s="215">
        <f>ROUND(I162*H162,2)</f>
        <v>0</v>
      </c>
      <c r="BL162" s="15" t="s">
        <v>126</v>
      </c>
      <c r="BM162" s="214" t="s">
        <v>326</v>
      </c>
    </row>
    <row r="163" s="2" customFormat="1">
      <c r="A163" s="36"/>
      <c r="B163" s="37"/>
      <c r="C163" s="38"/>
      <c r="D163" s="216" t="s">
        <v>128</v>
      </c>
      <c r="E163" s="38"/>
      <c r="F163" s="217" t="s">
        <v>327</v>
      </c>
      <c r="G163" s="38"/>
      <c r="H163" s="38"/>
      <c r="I163" s="218"/>
      <c r="J163" s="38"/>
      <c r="K163" s="38"/>
      <c r="L163" s="42"/>
      <c r="M163" s="219"/>
      <c r="N163" s="22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128</v>
      </c>
      <c r="AU163" s="15" t="s">
        <v>80</v>
      </c>
    </row>
    <row r="164" s="2" customFormat="1" ht="16.5" customHeight="1">
      <c r="A164" s="36"/>
      <c r="B164" s="37"/>
      <c r="C164" s="221" t="s">
        <v>328</v>
      </c>
      <c r="D164" s="221" t="s">
        <v>130</v>
      </c>
      <c r="E164" s="222" t="s">
        <v>329</v>
      </c>
      <c r="F164" s="223" t="s">
        <v>330</v>
      </c>
      <c r="G164" s="224" t="s">
        <v>124</v>
      </c>
      <c r="H164" s="225">
        <v>1</v>
      </c>
      <c r="I164" s="226"/>
      <c r="J164" s="227">
        <f>ROUND(I164*H164,2)</f>
        <v>0</v>
      </c>
      <c r="K164" s="223" t="s">
        <v>19</v>
      </c>
      <c r="L164" s="42"/>
      <c r="M164" s="228" t="s">
        <v>19</v>
      </c>
      <c r="N164" s="229" t="s">
        <v>41</v>
      </c>
      <c r="O164" s="82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4" t="s">
        <v>126</v>
      </c>
      <c r="AT164" s="214" t="s">
        <v>130</v>
      </c>
      <c r="AU164" s="214" t="s">
        <v>80</v>
      </c>
      <c r="AY164" s="15" t="s">
        <v>118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5" t="s">
        <v>78</v>
      </c>
      <c r="BK164" s="215">
        <f>ROUND(I164*H164,2)</f>
        <v>0</v>
      </c>
      <c r="BL164" s="15" t="s">
        <v>126</v>
      </c>
      <c r="BM164" s="214" t="s">
        <v>331</v>
      </c>
    </row>
    <row r="165" s="2" customFormat="1">
      <c r="A165" s="36"/>
      <c r="B165" s="37"/>
      <c r="C165" s="38"/>
      <c r="D165" s="216" t="s">
        <v>128</v>
      </c>
      <c r="E165" s="38"/>
      <c r="F165" s="217" t="s">
        <v>332</v>
      </c>
      <c r="G165" s="38"/>
      <c r="H165" s="38"/>
      <c r="I165" s="218"/>
      <c r="J165" s="38"/>
      <c r="K165" s="38"/>
      <c r="L165" s="42"/>
      <c r="M165" s="219"/>
      <c r="N165" s="220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128</v>
      </c>
      <c r="AU165" s="15" t="s">
        <v>80</v>
      </c>
    </row>
    <row r="166" s="2" customFormat="1" ht="16.5" customHeight="1">
      <c r="A166" s="36"/>
      <c r="B166" s="37"/>
      <c r="C166" s="202" t="s">
        <v>333</v>
      </c>
      <c r="D166" s="202" t="s">
        <v>121</v>
      </c>
      <c r="E166" s="203" t="s">
        <v>334</v>
      </c>
      <c r="F166" s="204" t="s">
        <v>335</v>
      </c>
      <c r="G166" s="205" t="s">
        <v>124</v>
      </c>
      <c r="H166" s="206">
        <v>1</v>
      </c>
      <c r="I166" s="207"/>
      <c r="J166" s="208">
        <f>ROUND(I166*H166,2)</f>
        <v>0</v>
      </c>
      <c r="K166" s="204" t="s">
        <v>19</v>
      </c>
      <c r="L166" s="209"/>
      <c r="M166" s="210" t="s">
        <v>19</v>
      </c>
      <c r="N166" s="211" t="s">
        <v>41</v>
      </c>
      <c r="O166" s="82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4" t="s">
        <v>125</v>
      </c>
      <c r="AT166" s="214" t="s">
        <v>121</v>
      </c>
      <c r="AU166" s="214" t="s">
        <v>80</v>
      </c>
      <c r="AY166" s="15" t="s">
        <v>118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78</v>
      </c>
      <c r="BK166" s="215">
        <f>ROUND(I166*H166,2)</f>
        <v>0</v>
      </c>
      <c r="BL166" s="15" t="s">
        <v>126</v>
      </c>
      <c r="BM166" s="214" t="s">
        <v>336</v>
      </c>
    </row>
    <row r="167" s="2" customFormat="1">
      <c r="A167" s="36"/>
      <c r="B167" s="37"/>
      <c r="C167" s="38"/>
      <c r="D167" s="216" t="s">
        <v>128</v>
      </c>
      <c r="E167" s="38"/>
      <c r="F167" s="217" t="s">
        <v>337</v>
      </c>
      <c r="G167" s="38"/>
      <c r="H167" s="38"/>
      <c r="I167" s="218"/>
      <c r="J167" s="38"/>
      <c r="K167" s="38"/>
      <c r="L167" s="42"/>
      <c r="M167" s="219"/>
      <c r="N167" s="220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128</v>
      </c>
      <c r="AU167" s="15" t="s">
        <v>80</v>
      </c>
    </row>
    <row r="168" s="2" customFormat="1" ht="16.5" customHeight="1">
      <c r="A168" s="36"/>
      <c r="B168" s="37"/>
      <c r="C168" s="221" t="s">
        <v>338</v>
      </c>
      <c r="D168" s="221" t="s">
        <v>130</v>
      </c>
      <c r="E168" s="222" t="s">
        <v>339</v>
      </c>
      <c r="F168" s="223" t="s">
        <v>340</v>
      </c>
      <c r="G168" s="224" t="s">
        <v>124</v>
      </c>
      <c r="H168" s="225">
        <v>1</v>
      </c>
      <c r="I168" s="226"/>
      <c r="J168" s="227">
        <f>ROUND(I168*H168,2)</f>
        <v>0</v>
      </c>
      <c r="K168" s="223" t="s">
        <v>19</v>
      </c>
      <c r="L168" s="42"/>
      <c r="M168" s="228" t="s">
        <v>19</v>
      </c>
      <c r="N168" s="229" t="s">
        <v>41</v>
      </c>
      <c r="O168" s="82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4" t="s">
        <v>126</v>
      </c>
      <c r="AT168" s="214" t="s">
        <v>130</v>
      </c>
      <c r="AU168" s="214" t="s">
        <v>80</v>
      </c>
      <c r="AY168" s="15" t="s">
        <v>118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78</v>
      </c>
      <c r="BK168" s="215">
        <f>ROUND(I168*H168,2)</f>
        <v>0</v>
      </c>
      <c r="BL168" s="15" t="s">
        <v>126</v>
      </c>
      <c r="BM168" s="214" t="s">
        <v>341</v>
      </c>
    </row>
    <row r="169" s="2" customFormat="1">
      <c r="A169" s="36"/>
      <c r="B169" s="37"/>
      <c r="C169" s="38"/>
      <c r="D169" s="216" t="s">
        <v>128</v>
      </c>
      <c r="E169" s="38"/>
      <c r="F169" s="217" t="s">
        <v>342</v>
      </c>
      <c r="G169" s="38"/>
      <c r="H169" s="38"/>
      <c r="I169" s="218"/>
      <c r="J169" s="38"/>
      <c r="K169" s="38"/>
      <c r="L169" s="42"/>
      <c r="M169" s="219"/>
      <c r="N169" s="220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128</v>
      </c>
      <c r="AU169" s="15" t="s">
        <v>80</v>
      </c>
    </row>
    <row r="170" s="2" customFormat="1" ht="16.5" customHeight="1">
      <c r="A170" s="36"/>
      <c r="B170" s="37"/>
      <c r="C170" s="202" t="s">
        <v>343</v>
      </c>
      <c r="D170" s="202" t="s">
        <v>121</v>
      </c>
      <c r="E170" s="203" t="s">
        <v>344</v>
      </c>
      <c r="F170" s="204" t="s">
        <v>345</v>
      </c>
      <c r="G170" s="205" t="s">
        <v>124</v>
      </c>
      <c r="H170" s="206">
        <v>1</v>
      </c>
      <c r="I170" s="207"/>
      <c r="J170" s="208">
        <f>ROUND(I170*H170,2)</f>
        <v>0</v>
      </c>
      <c r="K170" s="204" t="s">
        <v>19</v>
      </c>
      <c r="L170" s="209"/>
      <c r="M170" s="210" t="s">
        <v>19</v>
      </c>
      <c r="N170" s="211" t="s">
        <v>41</v>
      </c>
      <c r="O170" s="82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4" t="s">
        <v>125</v>
      </c>
      <c r="AT170" s="214" t="s">
        <v>121</v>
      </c>
      <c r="AU170" s="214" t="s">
        <v>80</v>
      </c>
      <c r="AY170" s="15" t="s">
        <v>118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78</v>
      </c>
      <c r="BK170" s="215">
        <f>ROUND(I170*H170,2)</f>
        <v>0</v>
      </c>
      <c r="BL170" s="15" t="s">
        <v>126</v>
      </c>
      <c r="BM170" s="214" t="s">
        <v>346</v>
      </c>
    </row>
    <row r="171" s="2" customFormat="1">
      <c r="A171" s="36"/>
      <c r="B171" s="37"/>
      <c r="C171" s="38"/>
      <c r="D171" s="216" t="s">
        <v>128</v>
      </c>
      <c r="E171" s="38"/>
      <c r="F171" s="217" t="s">
        <v>347</v>
      </c>
      <c r="G171" s="38"/>
      <c r="H171" s="38"/>
      <c r="I171" s="218"/>
      <c r="J171" s="38"/>
      <c r="K171" s="38"/>
      <c r="L171" s="42"/>
      <c r="M171" s="219"/>
      <c r="N171" s="22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128</v>
      </c>
      <c r="AU171" s="15" t="s">
        <v>80</v>
      </c>
    </row>
    <row r="172" s="2" customFormat="1" ht="16.5" customHeight="1">
      <c r="A172" s="36"/>
      <c r="B172" s="37"/>
      <c r="C172" s="221" t="s">
        <v>348</v>
      </c>
      <c r="D172" s="221" t="s">
        <v>130</v>
      </c>
      <c r="E172" s="222" t="s">
        <v>349</v>
      </c>
      <c r="F172" s="223" t="s">
        <v>350</v>
      </c>
      <c r="G172" s="224" t="s">
        <v>124</v>
      </c>
      <c r="H172" s="225">
        <v>1</v>
      </c>
      <c r="I172" s="226"/>
      <c r="J172" s="227">
        <f>ROUND(I172*H172,2)</f>
        <v>0</v>
      </c>
      <c r="K172" s="223" t="s">
        <v>19</v>
      </c>
      <c r="L172" s="42"/>
      <c r="M172" s="228" t="s">
        <v>19</v>
      </c>
      <c r="N172" s="229" t="s">
        <v>41</v>
      </c>
      <c r="O172" s="82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4" t="s">
        <v>126</v>
      </c>
      <c r="AT172" s="214" t="s">
        <v>130</v>
      </c>
      <c r="AU172" s="214" t="s">
        <v>80</v>
      </c>
      <c r="AY172" s="15" t="s">
        <v>118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5" t="s">
        <v>78</v>
      </c>
      <c r="BK172" s="215">
        <f>ROUND(I172*H172,2)</f>
        <v>0</v>
      </c>
      <c r="BL172" s="15" t="s">
        <v>126</v>
      </c>
      <c r="BM172" s="214" t="s">
        <v>351</v>
      </c>
    </row>
    <row r="173" s="2" customFormat="1">
      <c r="A173" s="36"/>
      <c r="B173" s="37"/>
      <c r="C173" s="38"/>
      <c r="D173" s="216" t="s">
        <v>128</v>
      </c>
      <c r="E173" s="38"/>
      <c r="F173" s="217" t="s">
        <v>347</v>
      </c>
      <c r="G173" s="38"/>
      <c r="H173" s="38"/>
      <c r="I173" s="218"/>
      <c r="J173" s="38"/>
      <c r="K173" s="38"/>
      <c r="L173" s="42"/>
      <c r="M173" s="219"/>
      <c r="N173" s="22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128</v>
      </c>
      <c r="AU173" s="15" t="s">
        <v>80</v>
      </c>
    </row>
    <row r="174" s="12" customFormat="1" ht="22.8" customHeight="1">
      <c r="A174" s="12"/>
      <c r="B174" s="186"/>
      <c r="C174" s="187"/>
      <c r="D174" s="188" t="s">
        <v>69</v>
      </c>
      <c r="E174" s="200" t="s">
        <v>352</v>
      </c>
      <c r="F174" s="200" t="s">
        <v>353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SUM(P175:P181)</f>
        <v>0</v>
      </c>
      <c r="Q174" s="194"/>
      <c r="R174" s="195">
        <f>SUM(R175:R181)</f>
        <v>0</v>
      </c>
      <c r="S174" s="194"/>
      <c r="T174" s="196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7" t="s">
        <v>78</v>
      </c>
      <c r="AT174" s="198" t="s">
        <v>69</v>
      </c>
      <c r="AU174" s="198" t="s">
        <v>78</v>
      </c>
      <c r="AY174" s="197" t="s">
        <v>118</v>
      </c>
      <c r="BK174" s="199">
        <f>SUM(BK175:BK181)</f>
        <v>0</v>
      </c>
    </row>
    <row r="175" s="2" customFormat="1" ht="16.5" customHeight="1">
      <c r="A175" s="36"/>
      <c r="B175" s="37"/>
      <c r="C175" s="202" t="s">
        <v>354</v>
      </c>
      <c r="D175" s="202" t="s">
        <v>121</v>
      </c>
      <c r="E175" s="203" t="s">
        <v>355</v>
      </c>
      <c r="F175" s="204" t="s">
        <v>356</v>
      </c>
      <c r="G175" s="205" t="s">
        <v>357</v>
      </c>
      <c r="H175" s="206">
        <v>1</v>
      </c>
      <c r="I175" s="207"/>
      <c r="J175" s="208">
        <f>ROUND(I175*H175,2)</f>
        <v>0</v>
      </c>
      <c r="K175" s="204" t="s">
        <v>19</v>
      </c>
      <c r="L175" s="209"/>
      <c r="M175" s="210" t="s">
        <v>19</v>
      </c>
      <c r="N175" s="211" t="s">
        <v>41</v>
      </c>
      <c r="O175" s="82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4" t="s">
        <v>125</v>
      </c>
      <c r="AT175" s="214" t="s">
        <v>121</v>
      </c>
      <c r="AU175" s="214" t="s">
        <v>80</v>
      </c>
      <c r="AY175" s="15" t="s">
        <v>118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5" t="s">
        <v>78</v>
      </c>
      <c r="BK175" s="215">
        <f>ROUND(I175*H175,2)</f>
        <v>0</v>
      </c>
      <c r="BL175" s="15" t="s">
        <v>126</v>
      </c>
      <c r="BM175" s="214" t="s">
        <v>358</v>
      </c>
    </row>
    <row r="176" s="2" customFormat="1">
      <c r="A176" s="36"/>
      <c r="B176" s="37"/>
      <c r="C176" s="38"/>
      <c r="D176" s="216" t="s">
        <v>128</v>
      </c>
      <c r="E176" s="38"/>
      <c r="F176" s="217" t="s">
        <v>359</v>
      </c>
      <c r="G176" s="38"/>
      <c r="H176" s="38"/>
      <c r="I176" s="218"/>
      <c r="J176" s="38"/>
      <c r="K176" s="38"/>
      <c r="L176" s="42"/>
      <c r="M176" s="219"/>
      <c r="N176" s="220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128</v>
      </c>
      <c r="AU176" s="15" t="s">
        <v>80</v>
      </c>
    </row>
    <row r="177" s="2" customFormat="1" ht="16.5" customHeight="1">
      <c r="A177" s="36"/>
      <c r="B177" s="37"/>
      <c r="C177" s="221" t="s">
        <v>360</v>
      </c>
      <c r="D177" s="221" t="s">
        <v>130</v>
      </c>
      <c r="E177" s="222" t="s">
        <v>361</v>
      </c>
      <c r="F177" s="223" t="s">
        <v>362</v>
      </c>
      <c r="G177" s="224" t="s">
        <v>357</v>
      </c>
      <c r="H177" s="225">
        <v>1</v>
      </c>
      <c r="I177" s="226"/>
      <c r="J177" s="227">
        <f>ROUND(I177*H177,2)</f>
        <v>0</v>
      </c>
      <c r="K177" s="223" t="s">
        <v>19</v>
      </c>
      <c r="L177" s="42"/>
      <c r="M177" s="228" t="s">
        <v>19</v>
      </c>
      <c r="N177" s="229" t="s">
        <v>41</v>
      </c>
      <c r="O177" s="82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4" t="s">
        <v>126</v>
      </c>
      <c r="AT177" s="214" t="s">
        <v>130</v>
      </c>
      <c r="AU177" s="214" t="s">
        <v>80</v>
      </c>
      <c r="AY177" s="15" t="s">
        <v>118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5" t="s">
        <v>78</v>
      </c>
      <c r="BK177" s="215">
        <f>ROUND(I177*H177,2)</f>
        <v>0</v>
      </c>
      <c r="BL177" s="15" t="s">
        <v>126</v>
      </c>
      <c r="BM177" s="214" t="s">
        <v>363</v>
      </c>
    </row>
    <row r="178" s="2" customFormat="1" ht="16.5" customHeight="1">
      <c r="A178" s="36"/>
      <c r="B178" s="37"/>
      <c r="C178" s="202" t="s">
        <v>364</v>
      </c>
      <c r="D178" s="202" t="s">
        <v>121</v>
      </c>
      <c r="E178" s="203" t="s">
        <v>365</v>
      </c>
      <c r="F178" s="204" t="s">
        <v>366</v>
      </c>
      <c r="G178" s="205" t="s">
        <v>124</v>
      </c>
      <c r="H178" s="206">
        <v>1</v>
      </c>
      <c r="I178" s="207"/>
      <c r="J178" s="208">
        <f>ROUND(I178*H178,2)</f>
        <v>0</v>
      </c>
      <c r="K178" s="204" t="s">
        <v>19</v>
      </c>
      <c r="L178" s="209"/>
      <c r="M178" s="210" t="s">
        <v>19</v>
      </c>
      <c r="N178" s="211" t="s">
        <v>41</v>
      </c>
      <c r="O178" s="82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4" t="s">
        <v>125</v>
      </c>
      <c r="AT178" s="214" t="s">
        <v>121</v>
      </c>
      <c r="AU178" s="214" t="s">
        <v>80</v>
      </c>
      <c r="AY178" s="15" t="s">
        <v>118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78</v>
      </c>
      <c r="BK178" s="215">
        <f>ROUND(I178*H178,2)</f>
        <v>0</v>
      </c>
      <c r="BL178" s="15" t="s">
        <v>126</v>
      </c>
      <c r="BM178" s="214" t="s">
        <v>367</v>
      </c>
    </row>
    <row r="179" s="2" customFormat="1">
      <c r="A179" s="36"/>
      <c r="B179" s="37"/>
      <c r="C179" s="38"/>
      <c r="D179" s="216" t="s">
        <v>128</v>
      </c>
      <c r="E179" s="38"/>
      <c r="F179" s="217" t="s">
        <v>368</v>
      </c>
      <c r="G179" s="38"/>
      <c r="H179" s="38"/>
      <c r="I179" s="218"/>
      <c r="J179" s="38"/>
      <c r="K179" s="38"/>
      <c r="L179" s="42"/>
      <c r="M179" s="219"/>
      <c r="N179" s="220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128</v>
      </c>
      <c r="AU179" s="15" t="s">
        <v>80</v>
      </c>
    </row>
    <row r="180" s="2" customFormat="1" ht="16.5" customHeight="1">
      <c r="A180" s="36"/>
      <c r="B180" s="37"/>
      <c r="C180" s="221" t="s">
        <v>369</v>
      </c>
      <c r="D180" s="221" t="s">
        <v>130</v>
      </c>
      <c r="E180" s="222" t="s">
        <v>370</v>
      </c>
      <c r="F180" s="223" t="s">
        <v>371</v>
      </c>
      <c r="G180" s="224" t="s">
        <v>124</v>
      </c>
      <c r="H180" s="225">
        <v>1</v>
      </c>
      <c r="I180" s="226"/>
      <c r="J180" s="227">
        <f>ROUND(I180*H180,2)</f>
        <v>0</v>
      </c>
      <c r="K180" s="223" t="s">
        <v>19</v>
      </c>
      <c r="L180" s="42"/>
      <c r="M180" s="228" t="s">
        <v>19</v>
      </c>
      <c r="N180" s="229" t="s">
        <v>41</v>
      </c>
      <c r="O180" s="82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4" t="s">
        <v>126</v>
      </c>
      <c r="AT180" s="214" t="s">
        <v>130</v>
      </c>
      <c r="AU180" s="214" t="s">
        <v>80</v>
      </c>
      <c r="AY180" s="15" t="s">
        <v>118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78</v>
      </c>
      <c r="BK180" s="215">
        <f>ROUND(I180*H180,2)</f>
        <v>0</v>
      </c>
      <c r="BL180" s="15" t="s">
        <v>126</v>
      </c>
      <c r="BM180" s="214" t="s">
        <v>372</v>
      </c>
    </row>
    <row r="181" s="2" customFormat="1" ht="16.5" customHeight="1">
      <c r="A181" s="36"/>
      <c r="B181" s="37"/>
      <c r="C181" s="202" t="s">
        <v>373</v>
      </c>
      <c r="D181" s="202" t="s">
        <v>121</v>
      </c>
      <c r="E181" s="203" t="s">
        <v>374</v>
      </c>
      <c r="F181" s="204" t="s">
        <v>375</v>
      </c>
      <c r="G181" s="205" t="s">
        <v>124</v>
      </c>
      <c r="H181" s="206">
        <v>1</v>
      </c>
      <c r="I181" s="207"/>
      <c r="J181" s="208">
        <f>ROUND(I181*H181,2)</f>
        <v>0</v>
      </c>
      <c r="K181" s="204" t="s">
        <v>19</v>
      </c>
      <c r="L181" s="209"/>
      <c r="M181" s="210" t="s">
        <v>19</v>
      </c>
      <c r="N181" s="211" t="s">
        <v>41</v>
      </c>
      <c r="O181" s="82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4" t="s">
        <v>125</v>
      </c>
      <c r="AT181" s="214" t="s">
        <v>121</v>
      </c>
      <c r="AU181" s="214" t="s">
        <v>80</v>
      </c>
      <c r="AY181" s="15" t="s">
        <v>118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78</v>
      </c>
      <c r="BK181" s="215">
        <f>ROUND(I181*H181,2)</f>
        <v>0</v>
      </c>
      <c r="BL181" s="15" t="s">
        <v>126</v>
      </c>
      <c r="BM181" s="214" t="s">
        <v>376</v>
      </c>
    </row>
    <row r="182" s="12" customFormat="1" ht="25.92" customHeight="1">
      <c r="A182" s="12"/>
      <c r="B182" s="186"/>
      <c r="C182" s="187"/>
      <c r="D182" s="188" t="s">
        <v>69</v>
      </c>
      <c r="E182" s="189" t="s">
        <v>377</v>
      </c>
      <c r="F182" s="189" t="s">
        <v>378</v>
      </c>
      <c r="G182" s="187"/>
      <c r="H182" s="187"/>
      <c r="I182" s="190"/>
      <c r="J182" s="191">
        <f>BK182</f>
        <v>0</v>
      </c>
      <c r="K182" s="187"/>
      <c r="L182" s="192"/>
      <c r="M182" s="193"/>
      <c r="N182" s="194"/>
      <c r="O182" s="194"/>
      <c r="P182" s="195">
        <f>SUM(P183:P185)</f>
        <v>0</v>
      </c>
      <c r="Q182" s="194"/>
      <c r="R182" s="195">
        <f>SUM(R183:R185)</f>
        <v>0</v>
      </c>
      <c r="S182" s="194"/>
      <c r="T182" s="196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7" t="s">
        <v>126</v>
      </c>
      <c r="AT182" s="198" t="s">
        <v>69</v>
      </c>
      <c r="AU182" s="198" t="s">
        <v>70</v>
      </c>
      <c r="AY182" s="197" t="s">
        <v>118</v>
      </c>
      <c r="BK182" s="199">
        <f>SUM(BK183:BK185)</f>
        <v>0</v>
      </c>
    </row>
    <row r="183" s="2" customFormat="1" ht="16.5" customHeight="1">
      <c r="A183" s="36"/>
      <c r="B183" s="37"/>
      <c r="C183" s="221" t="s">
        <v>379</v>
      </c>
      <c r="D183" s="221" t="s">
        <v>130</v>
      </c>
      <c r="E183" s="222" t="s">
        <v>380</v>
      </c>
      <c r="F183" s="223" t="s">
        <v>381</v>
      </c>
      <c r="G183" s="224" t="s">
        <v>382</v>
      </c>
      <c r="H183" s="225">
        <v>20</v>
      </c>
      <c r="I183" s="226"/>
      <c r="J183" s="227">
        <f>ROUND(I183*H183,2)</f>
        <v>0</v>
      </c>
      <c r="K183" s="223" t="s">
        <v>19</v>
      </c>
      <c r="L183" s="42"/>
      <c r="M183" s="228" t="s">
        <v>19</v>
      </c>
      <c r="N183" s="229" t="s">
        <v>41</v>
      </c>
      <c r="O183" s="82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4" t="s">
        <v>383</v>
      </c>
      <c r="AT183" s="214" t="s">
        <v>130</v>
      </c>
      <c r="AU183" s="214" t="s">
        <v>78</v>
      </c>
      <c r="AY183" s="15" t="s">
        <v>118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78</v>
      </c>
      <c r="BK183" s="215">
        <f>ROUND(I183*H183,2)</f>
        <v>0</v>
      </c>
      <c r="BL183" s="15" t="s">
        <v>383</v>
      </c>
      <c r="BM183" s="214" t="s">
        <v>384</v>
      </c>
    </row>
    <row r="184" s="2" customFormat="1">
      <c r="A184" s="36"/>
      <c r="B184" s="37"/>
      <c r="C184" s="38"/>
      <c r="D184" s="216" t="s">
        <v>128</v>
      </c>
      <c r="E184" s="38"/>
      <c r="F184" s="217" t="s">
        <v>385</v>
      </c>
      <c r="G184" s="38"/>
      <c r="H184" s="38"/>
      <c r="I184" s="218"/>
      <c r="J184" s="38"/>
      <c r="K184" s="38"/>
      <c r="L184" s="42"/>
      <c r="M184" s="219"/>
      <c r="N184" s="220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128</v>
      </c>
      <c r="AU184" s="15" t="s">
        <v>78</v>
      </c>
    </row>
    <row r="185" s="2" customFormat="1" ht="16.5" customHeight="1">
      <c r="A185" s="36"/>
      <c r="B185" s="37"/>
      <c r="C185" s="221" t="s">
        <v>386</v>
      </c>
      <c r="D185" s="221" t="s">
        <v>130</v>
      </c>
      <c r="E185" s="222" t="s">
        <v>387</v>
      </c>
      <c r="F185" s="223" t="s">
        <v>388</v>
      </c>
      <c r="G185" s="224" t="s">
        <v>382</v>
      </c>
      <c r="H185" s="225">
        <v>8</v>
      </c>
      <c r="I185" s="226"/>
      <c r="J185" s="227">
        <f>ROUND(I185*H185,2)</f>
        <v>0</v>
      </c>
      <c r="K185" s="223" t="s">
        <v>19</v>
      </c>
      <c r="L185" s="42"/>
      <c r="M185" s="230" t="s">
        <v>19</v>
      </c>
      <c r="N185" s="231" t="s">
        <v>41</v>
      </c>
      <c r="O185" s="232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4" t="s">
        <v>383</v>
      </c>
      <c r="AT185" s="214" t="s">
        <v>130</v>
      </c>
      <c r="AU185" s="214" t="s">
        <v>78</v>
      </c>
      <c r="AY185" s="15" t="s">
        <v>118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5" t="s">
        <v>78</v>
      </c>
      <c r="BK185" s="215">
        <f>ROUND(I185*H185,2)</f>
        <v>0</v>
      </c>
      <c r="BL185" s="15" t="s">
        <v>383</v>
      </c>
      <c r="BM185" s="214" t="s">
        <v>389</v>
      </c>
    </row>
    <row r="186" s="2" customFormat="1" ht="6.96" customHeight="1">
      <c r="A186" s="36"/>
      <c r="B186" s="57"/>
      <c r="C186" s="58"/>
      <c r="D186" s="58"/>
      <c r="E186" s="58"/>
      <c r="F186" s="58"/>
      <c r="G186" s="58"/>
      <c r="H186" s="58"/>
      <c r="I186" s="58"/>
      <c r="J186" s="58"/>
      <c r="K186" s="58"/>
      <c r="L186" s="42"/>
      <c r="M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</row>
  </sheetData>
  <sheetProtection sheet="1" autoFilter="0" formatColumns="0" formatRows="0" objects="1" scenarios="1" spinCount="100000" saltValue="f3Bga48oeIYj+jI+FYeioFQbx6VMXISj7OJJ4EJnjNVZKw43cBOvYXgmTnPycNiN67atmscDCxQtpiLu+Oz96w==" hashValue="LeEk02VAophV7lTNiAj/WT4TSZ5OUKktULqpifYvF1f0eS8PU0ko7Yh8WSEtAoWnQGubamxethEaEsyEtxAV4w==" algorithmName="SHA-512" password="CC35"/>
  <autoFilter ref="C88:K18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Fotovoltaická instalace - Technické zázemí na ústředním hřbitově Slezská Ostrava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390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88</v>
      </c>
      <c r="G12" s="36"/>
      <c r="H12" s="36"/>
      <c r="I12" s="130" t="s">
        <v>23</v>
      </c>
      <c r="J12" s="135" t="str">
        <f>'Rekapitulace stavby'!AN8</f>
        <v>12. 10. 2023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ROUND((SUM(BE86:BE115)),  2)</f>
        <v>0</v>
      </c>
      <c r="G33" s="36"/>
      <c r="H33" s="36"/>
      <c r="I33" s="146">
        <v>0.20999999999999999</v>
      </c>
      <c r="J33" s="145">
        <f>ROUND(((SUM(BE86:BE115))*I33),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ROUND((SUM(BF86:BF115)),  2)</f>
        <v>0</v>
      </c>
      <c r="G34" s="36"/>
      <c r="H34" s="36"/>
      <c r="I34" s="146">
        <v>0.14999999999999999</v>
      </c>
      <c r="J34" s="145">
        <f>ROUND(((SUM(BF86:BF115))*I34),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ROUND((SUM(BG86:BG115)),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ROUND((SUM(BH86:BH115)),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ROUND((SUM(BI86:BI115)),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89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Fotovoltaická instalace - Technické zázemí na ústředním hřbitově Slezská Ostrava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Vedlejší rozpočtové náklady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Opava</v>
      </c>
      <c r="G52" s="38"/>
      <c r="H52" s="38"/>
      <c r="I52" s="30" t="s">
        <v>23</v>
      </c>
      <c r="J52" s="70" t="str">
        <f>IF(J12="","",J12)</f>
        <v>12. 10. 2023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92</v>
      </c>
    </row>
    <row r="60" s="9" customFormat="1" ht="24.96" customHeight="1">
      <c r="A60" s="9"/>
      <c r="B60" s="163"/>
      <c r="C60" s="164"/>
      <c r="D60" s="165" t="s">
        <v>391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392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393</v>
      </c>
      <c r="E62" s="172"/>
      <c r="F62" s="172"/>
      <c r="G62" s="172"/>
      <c r="H62" s="172"/>
      <c r="I62" s="172"/>
      <c r="J62" s="173">
        <f>J97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394</v>
      </c>
      <c r="E63" s="172"/>
      <c r="F63" s="172"/>
      <c r="G63" s="172"/>
      <c r="H63" s="172"/>
      <c r="I63" s="172"/>
      <c r="J63" s="173">
        <f>J102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395</v>
      </c>
      <c r="E64" s="172"/>
      <c r="F64" s="172"/>
      <c r="G64" s="172"/>
      <c r="H64" s="172"/>
      <c r="I64" s="172"/>
      <c r="J64" s="173">
        <f>J107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396</v>
      </c>
      <c r="E65" s="172"/>
      <c r="F65" s="172"/>
      <c r="G65" s="172"/>
      <c r="H65" s="172"/>
      <c r="I65" s="172"/>
      <c r="J65" s="173">
        <f>J110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397</v>
      </c>
      <c r="E66" s="172"/>
      <c r="F66" s="172"/>
      <c r="G66" s="172"/>
      <c r="H66" s="172"/>
      <c r="I66" s="172"/>
      <c r="J66" s="173">
        <f>J112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103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Fotovoltaická instalace - Technické zázemí na ústředním hřbitově Slezská Ostrava</v>
      </c>
      <c r="F76" s="30"/>
      <c r="G76" s="30"/>
      <c r="H76" s="30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86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>02 - Vedlejší rozpočtové náklady VRN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F12</f>
        <v>Opava</v>
      </c>
      <c r="G80" s="38"/>
      <c r="H80" s="38"/>
      <c r="I80" s="30" t="s">
        <v>23</v>
      </c>
      <c r="J80" s="70" t="str">
        <f>IF(J12="","",J12)</f>
        <v>12. 10. 2023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E15</f>
        <v xml:space="preserve"> </v>
      </c>
      <c r="G82" s="38"/>
      <c r="H82" s="38"/>
      <c r="I82" s="30" t="s">
        <v>31</v>
      </c>
      <c r="J82" s="34" t="str">
        <f>E21</f>
        <v xml:space="preserve"> 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IF(E18="","",E18)</f>
        <v>Vyplň údaj</v>
      </c>
      <c r="G83" s="38"/>
      <c r="H83" s="38"/>
      <c r="I83" s="30" t="s">
        <v>33</v>
      </c>
      <c r="J83" s="34" t="str">
        <f>E24</f>
        <v xml:space="preserve"> 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75"/>
      <c r="B85" s="176"/>
      <c r="C85" s="177" t="s">
        <v>104</v>
      </c>
      <c r="D85" s="178" t="s">
        <v>55</v>
      </c>
      <c r="E85" s="178" t="s">
        <v>51</v>
      </c>
      <c r="F85" s="178" t="s">
        <v>52</v>
      </c>
      <c r="G85" s="178" t="s">
        <v>105</v>
      </c>
      <c r="H85" s="178" t="s">
        <v>106</v>
      </c>
      <c r="I85" s="178" t="s">
        <v>107</v>
      </c>
      <c r="J85" s="178" t="s">
        <v>91</v>
      </c>
      <c r="K85" s="179" t="s">
        <v>108</v>
      </c>
      <c r="L85" s="180"/>
      <c r="M85" s="90" t="s">
        <v>19</v>
      </c>
      <c r="N85" s="91" t="s">
        <v>40</v>
      </c>
      <c r="O85" s="91" t="s">
        <v>109</v>
      </c>
      <c r="P85" s="91" t="s">
        <v>110</v>
      </c>
      <c r="Q85" s="91" t="s">
        <v>111</v>
      </c>
      <c r="R85" s="91" t="s">
        <v>112</v>
      </c>
      <c r="S85" s="91" t="s">
        <v>113</v>
      </c>
      <c r="T85" s="92" t="s">
        <v>114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6"/>
      <c r="B86" s="37"/>
      <c r="C86" s="97" t="s">
        <v>115</v>
      </c>
      <c r="D86" s="38"/>
      <c r="E86" s="38"/>
      <c r="F86" s="38"/>
      <c r="G86" s="38"/>
      <c r="H86" s="38"/>
      <c r="I86" s="38"/>
      <c r="J86" s="181">
        <f>BK86</f>
        <v>0</v>
      </c>
      <c r="K86" s="38"/>
      <c r="L86" s="42"/>
      <c r="M86" s="93"/>
      <c r="N86" s="182"/>
      <c r="O86" s="94"/>
      <c r="P86" s="183">
        <f>P87</f>
        <v>0</v>
      </c>
      <c r="Q86" s="94"/>
      <c r="R86" s="183">
        <f>R87</f>
        <v>0</v>
      </c>
      <c r="S86" s="94"/>
      <c r="T86" s="184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69</v>
      </c>
      <c r="AU86" s="15" t="s">
        <v>92</v>
      </c>
      <c r="BK86" s="185">
        <f>BK87</f>
        <v>0</v>
      </c>
    </row>
    <row r="87" s="12" customFormat="1" ht="25.92" customHeight="1">
      <c r="A87" s="12"/>
      <c r="B87" s="186"/>
      <c r="C87" s="187"/>
      <c r="D87" s="188" t="s">
        <v>69</v>
      </c>
      <c r="E87" s="189" t="s">
        <v>398</v>
      </c>
      <c r="F87" s="189" t="s">
        <v>399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P88+P97+P102+P107+P110+P112</f>
        <v>0</v>
      </c>
      <c r="Q87" s="194"/>
      <c r="R87" s="195">
        <f>R88+R97+R102+R107+R110+R112</f>
        <v>0</v>
      </c>
      <c r="S87" s="194"/>
      <c r="T87" s="196">
        <f>T88+T97+T102+T107+T110+T112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144</v>
      </c>
      <c r="AT87" s="198" t="s">
        <v>69</v>
      </c>
      <c r="AU87" s="198" t="s">
        <v>70</v>
      </c>
      <c r="AY87" s="197" t="s">
        <v>118</v>
      </c>
      <c r="BK87" s="199">
        <f>BK88+BK97+BK102+BK107+BK110+BK112</f>
        <v>0</v>
      </c>
    </row>
    <row r="88" s="12" customFormat="1" ht="22.8" customHeight="1">
      <c r="A88" s="12"/>
      <c r="B88" s="186"/>
      <c r="C88" s="187"/>
      <c r="D88" s="188" t="s">
        <v>69</v>
      </c>
      <c r="E88" s="200" t="s">
        <v>400</v>
      </c>
      <c r="F88" s="200" t="s">
        <v>401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SUM(P89:P96)</f>
        <v>0</v>
      </c>
      <c r="Q88" s="194"/>
      <c r="R88" s="195">
        <f>SUM(R89:R96)</f>
        <v>0</v>
      </c>
      <c r="S88" s="194"/>
      <c r="T88" s="196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144</v>
      </c>
      <c r="AT88" s="198" t="s">
        <v>69</v>
      </c>
      <c r="AU88" s="198" t="s">
        <v>78</v>
      </c>
      <c r="AY88" s="197" t="s">
        <v>118</v>
      </c>
      <c r="BK88" s="199">
        <f>SUM(BK89:BK96)</f>
        <v>0</v>
      </c>
    </row>
    <row r="89" s="2" customFormat="1" ht="16.5" customHeight="1">
      <c r="A89" s="36"/>
      <c r="B89" s="37"/>
      <c r="C89" s="221" t="s">
        <v>78</v>
      </c>
      <c r="D89" s="221" t="s">
        <v>130</v>
      </c>
      <c r="E89" s="222" t="s">
        <v>402</v>
      </c>
      <c r="F89" s="223" t="s">
        <v>403</v>
      </c>
      <c r="G89" s="224" t="s">
        <v>382</v>
      </c>
      <c r="H89" s="225">
        <v>8</v>
      </c>
      <c r="I89" s="226"/>
      <c r="J89" s="227">
        <f>ROUND(I89*H89,2)</f>
        <v>0</v>
      </c>
      <c r="K89" s="223" t="s">
        <v>19</v>
      </c>
      <c r="L89" s="42"/>
      <c r="M89" s="228" t="s">
        <v>19</v>
      </c>
      <c r="N89" s="229" t="s">
        <v>41</v>
      </c>
      <c r="O89" s="82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4" t="s">
        <v>404</v>
      </c>
      <c r="AT89" s="214" t="s">
        <v>130</v>
      </c>
      <c r="AU89" s="214" t="s">
        <v>80</v>
      </c>
      <c r="AY89" s="15" t="s">
        <v>118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78</v>
      </c>
      <c r="BK89" s="215">
        <f>ROUND(I89*H89,2)</f>
        <v>0</v>
      </c>
      <c r="BL89" s="15" t="s">
        <v>404</v>
      </c>
      <c r="BM89" s="214" t="s">
        <v>405</v>
      </c>
    </row>
    <row r="90" s="2" customFormat="1">
      <c r="A90" s="36"/>
      <c r="B90" s="37"/>
      <c r="C90" s="38"/>
      <c r="D90" s="216" t="s">
        <v>128</v>
      </c>
      <c r="E90" s="38"/>
      <c r="F90" s="217" t="s">
        <v>406</v>
      </c>
      <c r="G90" s="38"/>
      <c r="H90" s="38"/>
      <c r="I90" s="218"/>
      <c r="J90" s="38"/>
      <c r="K90" s="38"/>
      <c r="L90" s="42"/>
      <c r="M90" s="219"/>
      <c r="N90" s="22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128</v>
      </c>
      <c r="AU90" s="15" t="s">
        <v>80</v>
      </c>
    </row>
    <row r="91" s="2" customFormat="1" ht="24.15" customHeight="1">
      <c r="A91" s="36"/>
      <c r="B91" s="37"/>
      <c r="C91" s="221" t="s">
        <v>80</v>
      </c>
      <c r="D91" s="221" t="s">
        <v>130</v>
      </c>
      <c r="E91" s="222" t="s">
        <v>407</v>
      </c>
      <c r="F91" s="223" t="s">
        <v>408</v>
      </c>
      <c r="G91" s="224" t="s">
        <v>382</v>
      </c>
      <c r="H91" s="225">
        <v>4</v>
      </c>
      <c r="I91" s="226"/>
      <c r="J91" s="227">
        <f>ROUND(I91*H91,2)</f>
        <v>0</v>
      </c>
      <c r="K91" s="223" t="s">
        <v>19</v>
      </c>
      <c r="L91" s="42"/>
      <c r="M91" s="228" t="s">
        <v>19</v>
      </c>
      <c r="N91" s="229" t="s">
        <v>41</v>
      </c>
      <c r="O91" s="82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4" t="s">
        <v>404</v>
      </c>
      <c r="AT91" s="214" t="s">
        <v>130</v>
      </c>
      <c r="AU91" s="214" t="s">
        <v>80</v>
      </c>
      <c r="AY91" s="15" t="s">
        <v>118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78</v>
      </c>
      <c r="BK91" s="215">
        <f>ROUND(I91*H91,2)</f>
        <v>0</v>
      </c>
      <c r="BL91" s="15" t="s">
        <v>404</v>
      </c>
      <c r="BM91" s="214" t="s">
        <v>409</v>
      </c>
    </row>
    <row r="92" s="2" customFormat="1">
      <c r="A92" s="36"/>
      <c r="B92" s="37"/>
      <c r="C92" s="38"/>
      <c r="D92" s="216" t="s">
        <v>128</v>
      </c>
      <c r="E92" s="38"/>
      <c r="F92" s="217" t="s">
        <v>410</v>
      </c>
      <c r="G92" s="38"/>
      <c r="H92" s="38"/>
      <c r="I92" s="218"/>
      <c r="J92" s="38"/>
      <c r="K92" s="38"/>
      <c r="L92" s="42"/>
      <c r="M92" s="219"/>
      <c r="N92" s="22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128</v>
      </c>
      <c r="AU92" s="15" t="s">
        <v>80</v>
      </c>
    </row>
    <row r="93" s="2" customFormat="1" ht="16.5" customHeight="1">
      <c r="A93" s="36"/>
      <c r="B93" s="37"/>
      <c r="C93" s="221" t="s">
        <v>135</v>
      </c>
      <c r="D93" s="221" t="s">
        <v>130</v>
      </c>
      <c r="E93" s="222" t="s">
        <v>411</v>
      </c>
      <c r="F93" s="223" t="s">
        <v>412</v>
      </c>
      <c r="G93" s="224" t="s">
        <v>357</v>
      </c>
      <c r="H93" s="225">
        <v>1</v>
      </c>
      <c r="I93" s="226"/>
      <c r="J93" s="227">
        <f>ROUND(I93*H93,2)</f>
        <v>0</v>
      </c>
      <c r="K93" s="223" t="s">
        <v>19</v>
      </c>
      <c r="L93" s="42"/>
      <c r="M93" s="228" t="s">
        <v>19</v>
      </c>
      <c r="N93" s="229" t="s">
        <v>41</v>
      </c>
      <c r="O93" s="82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4" t="s">
        <v>404</v>
      </c>
      <c r="AT93" s="214" t="s">
        <v>130</v>
      </c>
      <c r="AU93" s="214" t="s">
        <v>80</v>
      </c>
      <c r="AY93" s="15" t="s">
        <v>118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78</v>
      </c>
      <c r="BK93" s="215">
        <f>ROUND(I93*H93,2)</f>
        <v>0</v>
      </c>
      <c r="BL93" s="15" t="s">
        <v>404</v>
      </c>
      <c r="BM93" s="214" t="s">
        <v>413</v>
      </c>
    </row>
    <row r="94" s="2" customFormat="1">
      <c r="A94" s="36"/>
      <c r="B94" s="37"/>
      <c r="C94" s="38"/>
      <c r="D94" s="216" t="s">
        <v>128</v>
      </c>
      <c r="E94" s="38"/>
      <c r="F94" s="217" t="s">
        <v>414</v>
      </c>
      <c r="G94" s="38"/>
      <c r="H94" s="38"/>
      <c r="I94" s="218"/>
      <c r="J94" s="38"/>
      <c r="K94" s="38"/>
      <c r="L94" s="42"/>
      <c r="M94" s="219"/>
      <c r="N94" s="22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128</v>
      </c>
      <c r="AU94" s="15" t="s">
        <v>80</v>
      </c>
    </row>
    <row r="95" s="2" customFormat="1" ht="16.5" customHeight="1">
      <c r="A95" s="36"/>
      <c r="B95" s="37"/>
      <c r="C95" s="221" t="s">
        <v>126</v>
      </c>
      <c r="D95" s="221" t="s">
        <v>130</v>
      </c>
      <c r="E95" s="222" t="s">
        <v>415</v>
      </c>
      <c r="F95" s="223" t="s">
        <v>416</v>
      </c>
      <c r="G95" s="224" t="s">
        <v>357</v>
      </c>
      <c r="H95" s="225">
        <v>1</v>
      </c>
      <c r="I95" s="226"/>
      <c r="J95" s="227">
        <f>ROUND(I95*H95,2)</f>
        <v>0</v>
      </c>
      <c r="K95" s="223" t="s">
        <v>19</v>
      </c>
      <c r="L95" s="42"/>
      <c r="M95" s="228" t="s">
        <v>19</v>
      </c>
      <c r="N95" s="229" t="s">
        <v>41</v>
      </c>
      <c r="O95" s="82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4" t="s">
        <v>404</v>
      </c>
      <c r="AT95" s="214" t="s">
        <v>130</v>
      </c>
      <c r="AU95" s="214" t="s">
        <v>80</v>
      </c>
      <c r="AY95" s="15" t="s">
        <v>118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78</v>
      </c>
      <c r="BK95" s="215">
        <f>ROUND(I95*H95,2)</f>
        <v>0</v>
      </c>
      <c r="BL95" s="15" t="s">
        <v>404</v>
      </c>
      <c r="BM95" s="214" t="s">
        <v>417</v>
      </c>
    </row>
    <row r="96" s="2" customFormat="1">
      <c r="A96" s="36"/>
      <c r="B96" s="37"/>
      <c r="C96" s="38"/>
      <c r="D96" s="216" t="s">
        <v>128</v>
      </c>
      <c r="E96" s="38"/>
      <c r="F96" s="217" t="s">
        <v>418</v>
      </c>
      <c r="G96" s="38"/>
      <c r="H96" s="38"/>
      <c r="I96" s="218"/>
      <c r="J96" s="38"/>
      <c r="K96" s="38"/>
      <c r="L96" s="42"/>
      <c r="M96" s="219"/>
      <c r="N96" s="22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128</v>
      </c>
      <c r="AU96" s="15" t="s">
        <v>80</v>
      </c>
    </row>
    <row r="97" s="12" customFormat="1" ht="22.8" customHeight="1">
      <c r="A97" s="12"/>
      <c r="B97" s="186"/>
      <c r="C97" s="187"/>
      <c r="D97" s="188" t="s">
        <v>69</v>
      </c>
      <c r="E97" s="200" t="s">
        <v>419</v>
      </c>
      <c r="F97" s="200" t="s">
        <v>420</v>
      </c>
      <c r="G97" s="187"/>
      <c r="H97" s="187"/>
      <c r="I97" s="190"/>
      <c r="J97" s="201">
        <f>BK97</f>
        <v>0</v>
      </c>
      <c r="K97" s="187"/>
      <c r="L97" s="192"/>
      <c r="M97" s="193"/>
      <c r="N97" s="194"/>
      <c r="O97" s="194"/>
      <c r="P97" s="195">
        <f>SUM(P98:P101)</f>
        <v>0</v>
      </c>
      <c r="Q97" s="194"/>
      <c r="R97" s="195">
        <f>SUM(R98:R101)</f>
        <v>0</v>
      </c>
      <c r="S97" s="194"/>
      <c r="T97" s="196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144</v>
      </c>
      <c r="AT97" s="198" t="s">
        <v>69</v>
      </c>
      <c r="AU97" s="198" t="s">
        <v>78</v>
      </c>
      <c r="AY97" s="197" t="s">
        <v>118</v>
      </c>
      <c r="BK97" s="199">
        <f>SUM(BK98:BK101)</f>
        <v>0</v>
      </c>
    </row>
    <row r="98" s="2" customFormat="1" ht="16.5" customHeight="1">
      <c r="A98" s="36"/>
      <c r="B98" s="37"/>
      <c r="C98" s="221" t="s">
        <v>144</v>
      </c>
      <c r="D98" s="221" t="s">
        <v>130</v>
      </c>
      <c r="E98" s="222" t="s">
        <v>421</v>
      </c>
      <c r="F98" s="223" t="s">
        <v>420</v>
      </c>
      <c r="G98" s="224" t="s">
        <v>357</v>
      </c>
      <c r="H98" s="225">
        <v>1</v>
      </c>
      <c r="I98" s="226"/>
      <c r="J98" s="227">
        <f>ROUND(I98*H98,2)</f>
        <v>0</v>
      </c>
      <c r="K98" s="223" t="s">
        <v>19</v>
      </c>
      <c r="L98" s="42"/>
      <c r="M98" s="228" t="s">
        <v>19</v>
      </c>
      <c r="N98" s="229" t="s">
        <v>41</v>
      </c>
      <c r="O98" s="82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4" t="s">
        <v>404</v>
      </c>
      <c r="AT98" s="214" t="s">
        <v>130</v>
      </c>
      <c r="AU98" s="214" t="s">
        <v>80</v>
      </c>
      <c r="AY98" s="15" t="s">
        <v>118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78</v>
      </c>
      <c r="BK98" s="215">
        <f>ROUND(I98*H98,2)</f>
        <v>0</v>
      </c>
      <c r="BL98" s="15" t="s">
        <v>404</v>
      </c>
      <c r="BM98" s="214" t="s">
        <v>422</v>
      </c>
    </row>
    <row r="99" s="2" customFormat="1">
      <c r="A99" s="36"/>
      <c r="B99" s="37"/>
      <c r="C99" s="38"/>
      <c r="D99" s="216" t="s">
        <v>128</v>
      </c>
      <c r="E99" s="38"/>
      <c r="F99" s="217" t="s">
        <v>423</v>
      </c>
      <c r="G99" s="38"/>
      <c r="H99" s="38"/>
      <c r="I99" s="218"/>
      <c r="J99" s="38"/>
      <c r="K99" s="38"/>
      <c r="L99" s="42"/>
      <c r="M99" s="219"/>
      <c r="N99" s="22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128</v>
      </c>
      <c r="AU99" s="15" t="s">
        <v>80</v>
      </c>
    </row>
    <row r="100" s="2" customFormat="1" ht="16.5" customHeight="1">
      <c r="A100" s="36"/>
      <c r="B100" s="37"/>
      <c r="C100" s="221" t="s">
        <v>149</v>
      </c>
      <c r="D100" s="221" t="s">
        <v>130</v>
      </c>
      <c r="E100" s="222" t="s">
        <v>424</v>
      </c>
      <c r="F100" s="223" t="s">
        <v>425</v>
      </c>
      <c r="G100" s="224" t="s">
        <v>357</v>
      </c>
      <c r="H100" s="225">
        <v>1</v>
      </c>
      <c r="I100" s="226"/>
      <c r="J100" s="227">
        <f>ROUND(I100*H100,2)</f>
        <v>0</v>
      </c>
      <c r="K100" s="223" t="s">
        <v>19</v>
      </c>
      <c r="L100" s="42"/>
      <c r="M100" s="228" t="s">
        <v>19</v>
      </c>
      <c r="N100" s="229" t="s">
        <v>41</v>
      </c>
      <c r="O100" s="82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4" t="s">
        <v>404</v>
      </c>
      <c r="AT100" s="214" t="s">
        <v>130</v>
      </c>
      <c r="AU100" s="214" t="s">
        <v>80</v>
      </c>
      <c r="AY100" s="15" t="s">
        <v>118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78</v>
      </c>
      <c r="BK100" s="215">
        <f>ROUND(I100*H100,2)</f>
        <v>0</v>
      </c>
      <c r="BL100" s="15" t="s">
        <v>404</v>
      </c>
      <c r="BM100" s="214" t="s">
        <v>426</v>
      </c>
    </row>
    <row r="101" s="2" customFormat="1">
      <c r="A101" s="36"/>
      <c r="B101" s="37"/>
      <c r="C101" s="38"/>
      <c r="D101" s="216" t="s">
        <v>128</v>
      </c>
      <c r="E101" s="38"/>
      <c r="F101" s="217" t="s">
        <v>427</v>
      </c>
      <c r="G101" s="38"/>
      <c r="H101" s="38"/>
      <c r="I101" s="218"/>
      <c r="J101" s="38"/>
      <c r="K101" s="38"/>
      <c r="L101" s="42"/>
      <c r="M101" s="219"/>
      <c r="N101" s="22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128</v>
      </c>
      <c r="AU101" s="15" t="s">
        <v>80</v>
      </c>
    </row>
    <row r="102" s="12" customFormat="1" ht="22.8" customHeight="1">
      <c r="A102" s="12"/>
      <c r="B102" s="186"/>
      <c r="C102" s="187"/>
      <c r="D102" s="188" t="s">
        <v>69</v>
      </c>
      <c r="E102" s="200" t="s">
        <v>428</v>
      </c>
      <c r="F102" s="200" t="s">
        <v>429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SUM(P103:P106)</f>
        <v>0</v>
      </c>
      <c r="Q102" s="194"/>
      <c r="R102" s="195">
        <f>SUM(R103:R106)</f>
        <v>0</v>
      </c>
      <c r="S102" s="194"/>
      <c r="T102" s="196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144</v>
      </c>
      <c r="AT102" s="198" t="s">
        <v>69</v>
      </c>
      <c r="AU102" s="198" t="s">
        <v>78</v>
      </c>
      <c r="AY102" s="197" t="s">
        <v>118</v>
      </c>
      <c r="BK102" s="199">
        <f>SUM(BK103:BK106)</f>
        <v>0</v>
      </c>
    </row>
    <row r="103" s="2" customFormat="1" ht="16.5" customHeight="1">
      <c r="A103" s="36"/>
      <c r="B103" s="37"/>
      <c r="C103" s="221" t="s">
        <v>154</v>
      </c>
      <c r="D103" s="221" t="s">
        <v>130</v>
      </c>
      <c r="E103" s="222" t="s">
        <v>430</v>
      </c>
      <c r="F103" s="223" t="s">
        <v>431</v>
      </c>
      <c r="G103" s="224" t="s">
        <v>382</v>
      </c>
      <c r="H103" s="225">
        <v>8</v>
      </c>
      <c r="I103" s="226"/>
      <c r="J103" s="227">
        <f>ROUND(I103*H103,2)</f>
        <v>0</v>
      </c>
      <c r="K103" s="223" t="s">
        <v>19</v>
      </c>
      <c r="L103" s="42"/>
      <c r="M103" s="228" t="s">
        <v>19</v>
      </c>
      <c r="N103" s="229" t="s">
        <v>41</v>
      </c>
      <c r="O103" s="82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4" t="s">
        <v>404</v>
      </c>
      <c r="AT103" s="214" t="s">
        <v>130</v>
      </c>
      <c r="AU103" s="214" t="s">
        <v>80</v>
      </c>
      <c r="AY103" s="15" t="s">
        <v>118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78</v>
      </c>
      <c r="BK103" s="215">
        <f>ROUND(I103*H103,2)</f>
        <v>0</v>
      </c>
      <c r="BL103" s="15" t="s">
        <v>404</v>
      </c>
      <c r="BM103" s="214" t="s">
        <v>432</v>
      </c>
    </row>
    <row r="104" s="2" customFormat="1">
      <c r="A104" s="36"/>
      <c r="B104" s="37"/>
      <c r="C104" s="38"/>
      <c r="D104" s="216" t="s">
        <v>128</v>
      </c>
      <c r="E104" s="38"/>
      <c r="F104" s="217" t="s">
        <v>433</v>
      </c>
      <c r="G104" s="38"/>
      <c r="H104" s="38"/>
      <c r="I104" s="218"/>
      <c r="J104" s="38"/>
      <c r="K104" s="38"/>
      <c r="L104" s="42"/>
      <c r="M104" s="219"/>
      <c r="N104" s="22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128</v>
      </c>
      <c r="AU104" s="15" t="s">
        <v>80</v>
      </c>
    </row>
    <row r="105" s="2" customFormat="1" ht="16.5" customHeight="1">
      <c r="A105" s="36"/>
      <c r="B105" s="37"/>
      <c r="C105" s="221" t="s">
        <v>125</v>
      </c>
      <c r="D105" s="221" t="s">
        <v>130</v>
      </c>
      <c r="E105" s="222" t="s">
        <v>434</v>
      </c>
      <c r="F105" s="223" t="s">
        <v>435</v>
      </c>
      <c r="G105" s="224" t="s">
        <v>382</v>
      </c>
      <c r="H105" s="225">
        <v>20</v>
      </c>
      <c r="I105" s="226"/>
      <c r="J105" s="227">
        <f>ROUND(I105*H105,2)</f>
        <v>0</v>
      </c>
      <c r="K105" s="223" t="s">
        <v>19</v>
      </c>
      <c r="L105" s="42"/>
      <c r="M105" s="228" t="s">
        <v>19</v>
      </c>
      <c r="N105" s="229" t="s">
        <v>41</v>
      </c>
      <c r="O105" s="82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4" t="s">
        <v>404</v>
      </c>
      <c r="AT105" s="214" t="s">
        <v>130</v>
      </c>
      <c r="AU105" s="214" t="s">
        <v>80</v>
      </c>
      <c r="AY105" s="15" t="s">
        <v>118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5" t="s">
        <v>78</v>
      </c>
      <c r="BK105" s="215">
        <f>ROUND(I105*H105,2)</f>
        <v>0</v>
      </c>
      <c r="BL105" s="15" t="s">
        <v>404</v>
      </c>
      <c r="BM105" s="214" t="s">
        <v>436</v>
      </c>
    </row>
    <row r="106" s="2" customFormat="1">
      <c r="A106" s="36"/>
      <c r="B106" s="37"/>
      <c r="C106" s="38"/>
      <c r="D106" s="216" t="s">
        <v>128</v>
      </c>
      <c r="E106" s="38"/>
      <c r="F106" s="217" t="s">
        <v>437</v>
      </c>
      <c r="G106" s="38"/>
      <c r="H106" s="38"/>
      <c r="I106" s="218"/>
      <c r="J106" s="38"/>
      <c r="K106" s="38"/>
      <c r="L106" s="42"/>
      <c r="M106" s="219"/>
      <c r="N106" s="22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128</v>
      </c>
      <c r="AU106" s="15" t="s">
        <v>80</v>
      </c>
    </row>
    <row r="107" s="12" customFormat="1" ht="22.8" customHeight="1">
      <c r="A107" s="12"/>
      <c r="B107" s="186"/>
      <c r="C107" s="187"/>
      <c r="D107" s="188" t="s">
        <v>69</v>
      </c>
      <c r="E107" s="200" t="s">
        <v>438</v>
      </c>
      <c r="F107" s="200" t="s">
        <v>439</v>
      </c>
      <c r="G107" s="187"/>
      <c r="H107" s="187"/>
      <c r="I107" s="190"/>
      <c r="J107" s="201">
        <f>BK107</f>
        <v>0</v>
      </c>
      <c r="K107" s="187"/>
      <c r="L107" s="192"/>
      <c r="M107" s="193"/>
      <c r="N107" s="194"/>
      <c r="O107" s="194"/>
      <c r="P107" s="195">
        <f>SUM(P108:P109)</f>
        <v>0</v>
      </c>
      <c r="Q107" s="194"/>
      <c r="R107" s="195">
        <f>SUM(R108:R109)</f>
        <v>0</v>
      </c>
      <c r="S107" s="194"/>
      <c r="T107" s="196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7" t="s">
        <v>144</v>
      </c>
      <c r="AT107" s="198" t="s">
        <v>69</v>
      </c>
      <c r="AU107" s="198" t="s">
        <v>78</v>
      </c>
      <c r="AY107" s="197" t="s">
        <v>118</v>
      </c>
      <c r="BK107" s="199">
        <f>SUM(BK108:BK109)</f>
        <v>0</v>
      </c>
    </row>
    <row r="108" s="2" customFormat="1" ht="16.5" customHeight="1">
      <c r="A108" s="36"/>
      <c r="B108" s="37"/>
      <c r="C108" s="221" t="s">
        <v>163</v>
      </c>
      <c r="D108" s="221" t="s">
        <v>130</v>
      </c>
      <c r="E108" s="222" t="s">
        <v>440</v>
      </c>
      <c r="F108" s="223" t="s">
        <v>441</v>
      </c>
      <c r="G108" s="224" t="s">
        <v>357</v>
      </c>
      <c r="H108" s="225">
        <v>1</v>
      </c>
      <c r="I108" s="226"/>
      <c r="J108" s="227">
        <f>ROUND(I108*H108,2)</f>
        <v>0</v>
      </c>
      <c r="K108" s="223" t="s">
        <v>19</v>
      </c>
      <c r="L108" s="42"/>
      <c r="M108" s="228" t="s">
        <v>19</v>
      </c>
      <c r="N108" s="229" t="s">
        <v>41</v>
      </c>
      <c r="O108" s="82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4" t="s">
        <v>404</v>
      </c>
      <c r="AT108" s="214" t="s">
        <v>130</v>
      </c>
      <c r="AU108" s="214" t="s">
        <v>80</v>
      </c>
      <c r="AY108" s="15" t="s">
        <v>118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78</v>
      </c>
      <c r="BK108" s="215">
        <f>ROUND(I108*H108,2)</f>
        <v>0</v>
      </c>
      <c r="BL108" s="15" t="s">
        <v>404</v>
      </c>
      <c r="BM108" s="214" t="s">
        <v>442</v>
      </c>
    </row>
    <row r="109" s="2" customFormat="1">
      <c r="A109" s="36"/>
      <c r="B109" s="37"/>
      <c r="C109" s="38"/>
      <c r="D109" s="216" t="s">
        <v>128</v>
      </c>
      <c r="E109" s="38"/>
      <c r="F109" s="217" t="s">
        <v>443</v>
      </c>
      <c r="G109" s="38"/>
      <c r="H109" s="38"/>
      <c r="I109" s="218"/>
      <c r="J109" s="38"/>
      <c r="K109" s="38"/>
      <c r="L109" s="42"/>
      <c r="M109" s="219"/>
      <c r="N109" s="22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128</v>
      </c>
      <c r="AU109" s="15" t="s">
        <v>80</v>
      </c>
    </row>
    <row r="110" s="12" customFormat="1" ht="22.8" customHeight="1">
      <c r="A110" s="12"/>
      <c r="B110" s="186"/>
      <c r="C110" s="187"/>
      <c r="D110" s="188" t="s">
        <v>69</v>
      </c>
      <c r="E110" s="200" t="s">
        <v>444</v>
      </c>
      <c r="F110" s="200" t="s">
        <v>445</v>
      </c>
      <c r="G110" s="187"/>
      <c r="H110" s="187"/>
      <c r="I110" s="190"/>
      <c r="J110" s="201">
        <f>BK110</f>
        <v>0</v>
      </c>
      <c r="K110" s="187"/>
      <c r="L110" s="192"/>
      <c r="M110" s="193"/>
      <c r="N110" s="194"/>
      <c r="O110" s="194"/>
      <c r="P110" s="195">
        <f>P111</f>
        <v>0</v>
      </c>
      <c r="Q110" s="194"/>
      <c r="R110" s="195">
        <f>R111</f>
        <v>0</v>
      </c>
      <c r="S110" s="194"/>
      <c r="T110" s="196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7" t="s">
        <v>144</v>
      </c>
      <c r="AT110" s="198" t="s">
        <v>69</v>
      </c>
      <c r="AU110" s="198" t="s">
        <v>78</v>
      </c>
      <c r="AY110" s="197" t="s">
        <v>118</v>
      </c>
      <c r="BK110" s="199">
        <f>BK111</f>
        <v>0</v>
      </c>
    </row>
    <row r="111" s="2" customFormat="1" ht="16.5" customHeight="1">
      <c r="A111" s="36"/>
      <c r="B111" s="37"/>
      <c r="C111" s="221" t="s">
        <v>168</v>
      </c>
      <c r="D111" s="221" t="s">
        <v>130</v>
      </c>
      <c r="E111" s="222" t="s">
        <v>446</v>
      </c>
      <c r="F111" s="223" t="s">
        <v>447</v>
      </c>
      <c r="G111" s="224" t="s">
        <v>357</v>
      </c>
      <c r="H111" s="225">
        <v>1</v>
      </c>
      <c r="I111" s="226"/>
      <c r="J111" s="227">
        <f>ROUND(I111*H111,2)</f>
        <v>0</v>
      </c>
      <c r="K111" s="223" t="s">
        <v>19</v>
      </c>
      <c r="L111" s="42"/>
      <c r="M111" s="228" t="s">
        <v>19</v>
      </c>
      <c r="N111" s="229" t="s">
        <v>41</v>
      </c>
      <c r="O111" s="82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4" t="s">
        <v>404</v>
      </c>
      <c r="AT111" s="214" t="s">
        <v>130</v>
      </c>
      <c r="AU111" s="214" t="s">
        <v>80</v>
      </c>
      <c r="AY111" s="15" t="s">
        <v>118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5" t="s">
        <v>78</v>
      </c>
      <c r="BK111" s="215">
        <f>ROUND(I111*H111,2)</f>
        <v>0</v>
      </c>
      <c r="BL111" s="15" t="s">
        <v>404</v>
      </c>
      <c r="BM111" s="214" t="s">
        <v>448</v>
      </c>
    </row>
    <row r="112" s="12" customFormat="1" ht="22.8" customHeight="1">
      <c r="A112" s="12"/>
      <c r="B112" s="186"/>
      <c r="C112" s="187"/>
      <c r="D112" s="188" t="s">
        <v>69</v>
      </c>
      <c r="E112" s="200" t="s">
        <v>449</v>
      </c>
      <c r="F112" s="200" t="s">
        <v>450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SUM(P113:P115)</f>
        <v>0</v>
      </c>
      <c r="Q112" s="194"/>
      <c r="R112" s="195">
        <f>SUM(R113:R115)</f>
        <v>0</v>
      </c>
      <c r="S112" s="194"/>
      <c r="T112" s="19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144</v>
      </c>
      <c r="AT112" s="198" t="s">
        <v>69</v>
      </c>
      <c r="AU112" s="198" t="s">
        <v>78</v>
      </c>
      <c r="AY112" s="197" t="s">
        <v>118</v>
      </c>
      <c r="BK112" s="199">
        <f>SUM(BK113:BK115)</f>
        <v>0</v>
      </c>
    </row>
    <row r="113" s="2" customFormat="1" ht="16.5" customHeight="1">
      <c r="A113" s="36"/>
      <c r="B113" s="37"/>
      <c r="C113" s="221" t="s">
        <v>175</v>
      </c>
      <c r="D113" s="221" t="s">
        <v>130</v>
      </c>
      <c r="E113" s="222" t="s">
        <v>451</v>
      </c>
      <c r="F113" s="223" t="s">
        <v>452</v>
      </c>
      <c r="G113" s="224" t="s">
        <v>382</v>
      </c>
      <c r="H113" s="225">
        <v>8</v>
      </c>
      <c r="I113" s="226"/>
      <c r="J113" s="227">
        <f>ROUND(I113*H113,2)</f>
        <v>0</v>
      </c>
      <c r="K113" s="223" t="s">
        <v>19</v>
      </c>
      <c r="L113" s="42"/>
      <c r="M113" s="228" t="s">
        <v>19</v>
      </c>
      <c r="N113" s="229" t="s">
        <v>41</v>
      </c>
      <c r="O113" s="82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4" t="s">
        <v>404</v>
      </c>
      <c r="AT113" s="214" t="s">
        <v>130</v>
      </c>
      <c r="AU113" s="214" t="s">
        <v>80</v>
      </c>
      <c r="AY113" s="15" t="s">
        <v>118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78</v>
      </c>
      <c r="BK113" s="215">
        <f>ROUND(I113*H113,2)</f>
        <v>0</v>
      </c>
      <c r="BL113" s="15" t="s">
        <v>404</v>
      </c>
      <c r="BM113" s="214" t="s">
        <v>453</v>
      </c>
    </row>
    <row r="114" s="2" customFormat="1">
      <c r="A114" s="36"/>
      <c r="B114" s="37"/>
      <c r="C114" s="38"/>
      <c r="D114" s="216" t="s">
        <v>128</v>
      </c>
      <c r="E114" s="38"/>
      <c r="F114" s="217" t="s">
        <v>454</v>
      </c>
      <c r="G114" s="38"/>
      <c r="H114" s="38"/>
      <c r="I114" s="218"/>
      <c r="J114" s="38"/>
      <c r="K114" s="38"/>
      <c r="L114" s="42"/>
      <c r="M114" s="219"/>
      <c r="N114" s="22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128</v>
      </c>
      <c r="AU114" s="15" t="s">
        <v>80</v>
      </c>
    </row>
    <row r="115" s="2" customFormat="1" ht="16.5" customHeight="1">
      <c r="A115" s="36"/>
      <c r="B115" s="37"/>
      <c r="C115" s="221" t="s">
        <v>180</v>
      </c>
      <c r="D115" s="221" t="s">
        <v>130</v>
      </c>
      <c r="E115" s="222" t="s">
        <v>455</v>
      </c>
      <c r="F115" s="223" t="s">
        <v>456</v>
      </c>
      <c r="G115" s="224" t="s">
        <v>382</v>
      </c>
      <c r="H115" s="225">
        <v>8</v>
      </c>
      <c r="I115" s="226"/>
      <c r="J115" s="227">
        <f>ROUND(I115*H115,2)</f>
        <v>0</v>
      </c>
      <c r="K115" s="223" t="s">
        <v>19</v>
      </c>
      <c r="L115" s="42"/>
      <c r="M115" s="230" t="s">
        <v>19</v>
      </c>
      <c r="N115" s="231" t="s">
        <v>41</v>
      </c>
      <c r="O115" s="232"/>
      <c r="P115" s="233">
        <f>O115*H115</f>
        <v>0</v>
      </c>
      <c r="Q115" s="233">
        <v>0</v>
      </c>
      <c r="R115" s="233">
        <f>Q115*H115</f>
        <v>0</v>
      </c>
      <c r="S115" s="233">
        <v>0</v>
      </c>
      <c r="T115" s="23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4" t="s">
        <v>404</v>
      </c>
      <c r="AT115" s="214" t="s">
        <v>130</v>
      </c>
      <c r="AU115" s="214" t="s">
        <v>80</v>
      </c>
      <c r="AY115" s="15" t="s">
        <v>118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78</v>
      </c>
      <c r="BK115" s="215">
        <f>ROUND(I115*H115,2)</f>
        <v>0</v>
      </c>
      <c r="BL115" s="15" t="s">
        <v>404</v>
      </c>
      <c r="BM115" s="214" t="s">
        <v>457</v>
      </c>
    </row>
    <row r="116" s="2" customFormat="1" ht="6.96" customHeight="1">
      <c r="A116" s="36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42"/>
      <c r="M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</sheetData>
  <sheetProtection sheet="1" autoFilter="0" formatColumns="0" formatRows="0" objects="1" scenarios="1" spinCount="100000" saltValue="ERPkI9GhpOsa44LyMu6m6QZirL0zMBdux8SWafX+VkHWsVCt0nHzp1+9ztHbMwdqRIz3GdnwvTS2u83tjOT69A==" hashValue="OAuplkWho+eTh1gdi1biodht/P+58NMrN57ffQ2aRcdE4bSHcGedsEW/CCS90ZglFjojcW+Q3o2Ff1e2npwYlQ==" algorithmName="SHA-512" password="CC35"/>
  <autoFilter ref="C85:K11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458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459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460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461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462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463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464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465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466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467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468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469</v>
      </c>
      <c r="F18" s="246" t="s">
        <v>470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77</v>
      </c>
      <c r="F19" s="246" t="s">
        <v>471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472</v>
      </c>
      <c r="F20" s="246" t="s">
        <v>473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83</v>
      </c>
      <c r="F21" s="246" t="s">
        <v>474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475</v>
      </c>
      <c r="F22" s="246" t="s">
        <v>476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477</v>
      </c>
      <c r="F23" s="246" t="s">
        <v>478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479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480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481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482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483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484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485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486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487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104</v>
      </c>
      <c r="F36" s="246"/>
      <c r="G36" s="246" t="s">
        <v>488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489</v>
      </c>
      <c r="F37" s="246"/>
      <c r="G37" s="246" t="s">
        <v>490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51</v>
      </c>
      <c r="F38" s="246"/>
      <c r="G38" s="246" t="s">
        <v>491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52</v>
      </c>
      <c r="F39" s="246"/>
      <c r="G39" s="246" t="s">
        <v>492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105</v>
      </c>
      <c r="F40" s="246"/>
      <c r="G40" s="246" t="s">
        <v>493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106</v>
      </c>
      <c r="F41" s="246"/>
      <c r="G41" s="246" t="s">
        <v>494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495</v>
      </c>
      <c r="F42" s="246"/>
      <c r="G42" s="246" t="s">
        <v>496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497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498</v>
      </c>
      <c r="F44" s="246"/>
      <c r="G44" s="246" t="s">
        <v>499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108</v>
      </c>
      <c r="F45" s="246"/>
      <c r="G45" s="246" t="s">
        <v>500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501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502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503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504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505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506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507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508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509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510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511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512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513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514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515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516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517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518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519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520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521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522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523</v>
      </c>
      <c r="D76" s="264"/>
      <c r="E76" s="264"/>
      <c r="F76" s="264" t="s">
        <v>524</v>
      </c>
      <c r="G76" s="265"/>
      <c r="H76" s="264" t="s">
        <v>52</v>
      </c>
      <c r="I76" s="264" t="s">
        <v>55</v>
      </c>
      <c r="J76" s="264" t="s">
        <v>525</v>
      </c>
      <c r="K76" s="263"/>
    </row>
    <row r="77" s="1" customFormat="1" ht="17.25" customHeight="1">
      <c r="B77" s="261"/>
      <c r="C77" s="266" t="s">
        <v>526</v>
      </c>
      <c r="D77" s="266"/>
      <c r="E77" s="266"/>
      <c r="F77" s="267" t="s">
        <v>527</v>
      </c>
      <c r="G77" s="268"/>
      <c r="H77" s="266"/>
      <c r="I77" s="266"/>
      <c r="J77" s="266" t="s">
        <v>528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51</v>
      </c>
      <c r="D79" s="271"/>
      <c r="E79" s="271"/>
      <c r="F79" s="272" t="s">
        <v>529</v>
      </c>
      <c r="G79" s="273"/>
      <c r="H79" s="249" t="s">
        <v>530</v>
      </c>
      <c r="I79" s="249" t="s">
        <v>531</v>
      </c>
      <c r="J79" s="249">
        <v>20</v>
      </c>
      <c r="K79" s="263"/>
    </row>
    <row r="80" s="1" customFormat="1" ht="15" customHeight="1">
      <c r="B80" s="261"/>
      <c r="C80" s="249" t="s">
        <v>532</v>
      </c>
      <c r="D80" s="249"/>
      <c r="E80" s="249"/>
      <c r="F80" s="272" t="s">
        <v>529</v>
      </c>
      <c r="G80" s="273"/>
      <c r="H80" s="249" t="s">
        <v>533</v>
      </c>
      <c r="I80" s="249" t="s">
        <v>531</v>
      </c>
      <c r="J80" s="249">
        <v>120</v>
      </c>
      <c r="K80" s="263"/>
    </row>
    <row r="81" s="1" customFormat="1" ht="15" customHeight="1">
      <c r="B81" s="274"/>
      <c r="C81" s="249" t="s">
        <v>534</v>
      </c>
      <c r="D81" s="249"/>
      <c r="E81" s="249"/>
      <c r="F81" s="272" t="s">
        <v>535</v>
      </c>
      <c r="G81" s="273"/>
      <c r="H81" s="249" t="s">
        <v>536</v>
      </c>
      <c r="I81" s="249" t="s">
        <v>531</v>
      </c>
      <c r="J81" s="249">
        <v>50</v>
      </c>
      <c r="K81" s="263"/>
    </row>
    <row r="82" s="1" customFormat="1" ht="15" customHeight="1">
      <c r="B82" s="274"/>
      <c r="C82" s="249" t="s">
        <v>537</v>
      </c>
      <c r="D82" s="249"/>
      <c r="E82" s="249"/>
      <c r="F82" s="272" t="s">
        <v>529</v>
      </c>
      <c r="G82" s="273"/>
      <c r="H82" s="249" t="s">
        <v>538</v>
      </c>
      <c r="I82" s="249" t="s">
        <v>539</v>
      </c>
      <c r="J82" s="249"/>
      <c r="K82" s="263"/>
    </row>
    <row r="83" s="1" customFormat="1" ht="15" customHeight="1">
      <c r="B83" s="274"/>
      <c r="C83" s="275" t="s">
        <v>540</v>
      </c>
      <c r="D83" s="275"/>
      <c r="E83" s="275"/>
      <c r="F83" s="276" t="s">
        <v>535</v>
      </c>
      <c r="G83" s="275"/>
      <c r="H83" s="275" t="s">
        <v>541</v>
      </c>
      <c r="I83" s="275" t="s">
        <v>531</v>
      </c>
      <c r="J83" s="275">
        <v>15</v>
      </c>
      <c r="K83" s="263"/>
    </row>
    <row r="84" s="1" customFormat="1" ht="15" customHeight="1">
      <c r="B84" s="274"/>
      <c r="C84" s="275" t="s">
        <v>542</v>
      </c>
      <c r="D84" s="275"/>
      <c r="E84" s="275"/>
      <c r="F84" s="276" t="s">
        <v>535</v>
      </c>
      <c r="G84" s="275"/>
      <c r="H84" s="275" t="s">
        <v>543</v>
      </c>
      <c r="I84" s="275" t="s">
        <v>531</v>
      </c>
      <c r="J84" s="275">
        <v>15</v>
      </c>
      <c r="K84" s="263"/>
    </row>
    <row r="85" s="1" customFormat="1" ht="15" customHeight="1">
      <c r="B85" s="274"/>
      <c r="C85" s="275" t="s">
        <v>544</v>
      </c>
      <c r="D85" s="275"/>
      <c r="E85" s="275"/>
      <c r="F85" s="276" t="s">
        <v>535</v>
      </c>
      <c r="G85" s="275"/>
      <c r="H85" s="275" t="s">
        <v>545</v>
      </c>
      <c r="I85" s="275" t="s">
        <v>531</v>
      </c>
      <c r="J85" s="275">
        <v>20</v>
      </c>
      <c r="K85" s="263"/>
    </row>
    <row r="86" s="1" customFormat="1" ht="15" customHeight="1">
      <c r="B86" s="274"/>
      <c r="C86" s="275" t="s">
        <v>546</v>
      </c>
      <c r="D86" s="275"/>
      <c r="E86" s="275"/>
      <c r="F86" s="276" t="s">
        <v>535</v>
      </c>
      <c r="G86" s="275"/>
      <c r="H86" s="275" t="s">
        <v>547</v>
      </c>
      <c r="I86" s="275" t="s">
        <v>531</v>
      </c>
      <c r="J86" s="275">
        <v>20</v>
      </c>
      <c r="K86" s="263"/>
    </row>
    <row r="87" s="1" customFormat="1" ht="15" customHeight="1">
      <c r="B87" s="274"/>
      <c r="C87" s="249" t="s">
        <v>548</v>
      </c>
      <c r="D87" s="249"/>
      <c r="E87" s="249"/>
      <c r="F87" s="272" t="s">
        <v>535</v>
      </c>
      <c r="G87" s="273"/>
      <c r="H87" s="249" t="s">
        <v>549</v>
      </c>
      <c r="I87" s="249" t="s">
        <v>531</v>
      </c>
      <c r="J87" s="249">
        <v>50</v>
      </c>
      <c r="K87" s="263"/>
    </row>
    <row r="88" s="1" customFormat="1" ht="15" customHeight="1">
      <c r="B88" s="274"/>
      <c r="C88" s="249" t="s">
        <v>550</v>
      </c>
      <c r="D88" s="249"/>
      <c r="E88" s="249"/>
      <c r="F88" s="272" t="s">
        <v>535</v>
      </c>
      <c r="G88" s="273"/>
      <c r="H88" s="249" t="s">
        <v>551</v>
      </c>
      <c r="I88" s="249" t="s">
        <v>531</v>
      </c>
      <c r="J88" s="249">
        <v>20</v>
      </c>
      <c r="K88" s="263"/>
    </row>
    <row r="89" s="1" customFormat="1" ht="15" customHeight="1">
      <c r="B89" s="274"/>
      <c r="C89" s="249" t="s">
        <v>552</v>
      </c>
      <c r="D89" s="249"/>
      <c r="E89" s="249"/>
      <c r="F89" s="272" t="s">
        <v>535</v>
      </c>
      <c r="G89" s="273"/>
      <c r="H89" s="249" t="s">
        <v>553</v>
      </c>
      <c r="I89" s="249" t="s">
        <v>531</v>
      </c>
      <c r="J89" s="249">
        <v>20</v>
      </c>
      <c r="K89" s="263"/>
    </row>
    <row r="90" s="1" customFormat="1" ht="15" customHeight="1">
      <c r="B90" s="274"/>
      <c r="C90" s="249" t="s">
        <v>554</v>
      </c>
      <c r="D90" s="249"/>
      <c r="E90" s="249"/>
      <c r="F90" s="272" t="s">
        <v>535</v>
      </c>
      <c r="G90" s="273"/>
      <c r="H90" s="249" t="s">
        <v>555</v>
      </c>
      <c r="I90" s="249" t="s">
        <v>531</v>
      </c>
      <c r="J90" s="249">
        <v>50</v>
      </c>
      <c r="K90" s="263"/>
    </row>
    <row r="91" s="1" customFormat="1" ht="15" customHeight="1">
      <c r="B91" s="274"/>
      <c r="C91" s="249" t="s">
        <v>556</v>
      </c>
      <c r="D91" s="249"/>
      <c r="E91" s="249"/>
      <c r="F91" s="272" t="s">
        <v>535</v>
      </c>
      <c r="G91" s="273"/>
      <c r="H91" s="249" t="s">
        <v>556</v>
      </c>
      <c r="I91" s="249" t="s">
        <v>531</v>
      </c>
      <c r="J91" s="249">
        <v>50</v>
      </c>
      <c r="K91" s="263"/>
    </row>
    <row r="92" s="1" customFormat="1" ht="15" customHeight="1">
      <c r="B92" s="274"/>
      <c r="C92" s="249" t="s">
        <v>557</v>
      </c>
      <c r="D92" s="249"/>
      <c r="E92" s="249"/>
      <c r="F92" s="272" t="s">
        <v>535</v>
      </c>
      <c r="G92" s="273"/>
      <c r="H92" s="249" t="s">
        <v>558</v>
      </c>
      <c r="I92" s="249" t="s">
        <v>531</v>
      </c>
      <c r="J92" s="249">
        <v>255</v>
      </c>
      <c r="K92" s="263"/>
    </row>
    <row r="93" s="1" customFormat="1" ht="15" customHeight="1">
      <c r="B93" s="274"/>
      <c r="C93" s="249" t="s">
        <v>559</v>
      </c>
      <c r="D93" s="249"/>
      <c r="E93" s="249"/>
      <c r="F93" s="272" t="s">
        <v>529</v>
      </c>
      <c r="G93" s="273"/>
      <c r="H93" s="249" t="s">
        <v>560</v>
      </c>
      <c r="I93" s="249" t="s">
        <v>561</v>
      </c>
      <c r="J93" s="249"/>
      <c r="K93" s="263"/>
    </row>
    <row r="94" s="1" customFormat="1" ht="15" customHeight="1">
      <c r="B94" s="274"/>
      <c r="C94" s="249" t="s">
        <v>562</v>
      </c>
      <c r="D94" s="249"/>
      <c r="E94" s="249"/>
      <c r="F94" s="272" t="s">
        <v>529</v>
      </c>
      <c r="G94" s="273"/>
      <c r="H94" s="249" t="s">
        <v>563</v>
      </c>
      <c r="I94" s="249" t="s">
        <v>564</v>
      </c>
      <c r="J94" s="249"/>
      <c r="K94" s="263"/>
    </row>
    <row r="95" s="1" customFormat="1" ht="15" customHeight="1">
      <c r="B95" s="274"/>
      <c r="C95" s="249" t="s">
        <v>565</v>
      </c>
      <c r="D95" s="249"/>
      <c r="E95" s="249"/>
      <c r="F95" s="272" t="s">
        <v>529</v>
      </c>
      <c r="G95" s="273"/>
      <c r="H95" s="249" t="s">
        <v>565</v>
      </c>
      <c r="I95" s="249" t="s">
        <v>564</v>
      </c>
      <c r="J95" s="249"/>
      <c r="K95" s="263"/>
    </row>
    <row r="96" s="1" customFormat="1" ht="15" customHeight="1">
      <c r="B96" s="274"/>
      <c r="C96" s="249" t="s">
        <v>36</v>
      </c>
      <c r="D96" s="249"/>
      <c r="E96" s="249"/>
      <c r="F96" s="272" t="s">
        <v>529</v>
      </c>
      <c r="G96" s="273"/>
      <c r="H96" s="249" t="s">
        <v>566</v>
      </c>
      <c r="I96" s="249" t="s">
        <v>564</v>
      </c>
      <c r="J96" s="249"/>
      <c r="K96" s="263"/>
    </row>
    <row r="97" s="1" customFormat="1" ht="15" customHeight="1">
      <c r="B97" s="274"/>
      <c r="C97" s="249" t="s">
        <v>46</v>
      </c>
      <c r="D97" s="249"/>
      <c r="E97" s="249"/>
      <c r="F97" s="272" t="s">
        <v>529</v>
      </c>
      <c r="G97" s="273"/>
      <c r="H97" s="249" t="s">
        <v>567</v>
      </c>
      <c r="I97" s="249" t="s">
        <v>564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568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523</v>
      </c>
      <c r="D103" s="264"/>
      <c r="E103" s="264"/>
      <c r="F103" s="264" t="s">
        <v>524</v>
      </c>
      <c r="G103" s="265"/>
      <c r="H103" s="264" t="s">
        <v>52</v>
      </c>
      <c r="I103" s="264" t="s">
        <v>55</v>
      </c>
      <c r="J103" s="264" t="s">
        <v>525</v>
      </c>
      <c r="K103" s="263"/>
    </row>
    <row r="104" s="1" customFormat="1" ht="17.25" customHeight="1">
      <c r="B104" s="261"/>
      <c r="C104" s="266" t="s">
        <v>526</v>
      </c>
      <c r="D104" s="266"/>
      <c r="E104" s="266"/>
      <c r="F104" s="267" t="s">
        <v>527</v>
      </c>
      <c r="G104" s="268"/>
      <c r="H104" s="266"/>
      <c r="I104" s="266"/>
      <c r="J104" s="266" t="s">
        <v>528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51</v>
      </c>
      <c r="D106" s="271"/>
      <c r="E106" s="271"/>
      <c r="F106" s="272" t="s">
        <v>529</v>
      </c>
      <c r="G106" s="249"/>
      <c r="H106" s="249" t="s">
        <v>569</v>
      </c>
      <c r="I106" s="249" t="s">
        <v>531</v>
      </c>
      <c r="J106" s="249">
        <v>20</v>
      </c>
      <c r="K106" s="263"/>
    </row>
    <row r="107" s="1" customFormat="1" ht="15" customHeight="1">
      <c r="B107" s="261"/>
      <c r="C107" s="249" t="s">
        <v>532</v>
      </c>
      <c r="D107" s="249"/>
      <c r="E107" s="249"/>
      <c r="F107" s="272" t="s">
        <v>529</v>
      </c>
      <c r="G107" s="249"/>
      <c r="H107" s="249" t="s">
        <v>569</v>
      </c>
      <c r="I107" s="249" t="s">
        <v>531</v>
      </c>
      <c r="J107" s="249">
        <v>120</v>
      </c>
      <c r="K107" s="263"/>
    </row>
    <row r="108" s="1" customFormat="1" ht="15" customHeight="1">
      <c r="B108" s="274"/>
      <c r="C108" s="249" t="s">
        <v>534</v>
      </c>
      <c r="D108" s="249"/>
      <c r="E108" s="249"/>
      <c r="F108" s="272" t="s">
        <v>535</v>
      </c>
      <c r="G108" s="249"/>
      <c r="H108" s="249" t="s">
        <v>569</v>
      </c>
      <c r="I108" s="249" t="s">
        <v>531</v>
      </c>
      <c r="J108" s="249">
        <v>50</v>
      </c>
      <c r="K108" s="263"/>
    </row>
    <row r="109" s="1" customFormat="1" ht="15" customHeight="1">
      <c r="B109" s="274"/>
      <c r="C109" s="249" t="s">
        <v>537</v>
      </c>
      <c r="D109" s="249"/>
      <c r="E109" s="249"/>
      <c r="F109" s="272" t="s">
        <v>529</v>
      </c>
      <c r="G109" s="249"/>
      <c r="H109" s="249" t="s">
        <v>569</v>
      </c>
      <c r="I109" s="249" t="s">
        <v>539</v>
      </c>
      <c r="J109" s="249"/>
      <c r="K109" s="263"/>
    </row>
    <row r="110" s="1" customFormat="1" ht="15" customHeight="1">
      <c r="B110" s="274"/>
      <c r="C110" s="249" t="s">
        <v>548</v>
      </c>
      <c r="D110" s="249"/>
      <c r="E110" s="249"/>
      <c r="F110" s="272" t="s">
        <v>535</v>
      </c>
      <c r="G110" s="249"/>
      <c r="H110" s="249" t="s">
        <v>569</v>
      </c>
      <c r="I110" s="249" t="s">
        <v>531</v>
      </c>
      <c r="J110" s="249">
        <v>50</v>
      </c>
      <c r="K110" s="263"/>
    </row>
    <row r="111" s="1" customFormat="1" ht="15" customHeight="1">
      <c r="B111" s="274"/>
      <c r="C111" s="249" t="s">
        <v>556</v>
      </c>
      <c r="D111" s="249"/>
      <c r="E111" s="249"/>
      <c r="F111" s="272" t="s">
        <v>535</v>
      </c>
      <c r="G111" s="249"/>
      <c r="H111" s="249" t="s">
        <v>569</v>
      </c>
      <c r="I111" s="249" t="s">
        <v>531</v>
      </c>
      <c r="J111" s="249">
        <v>50</v>
      </c>
      <c r="K111" s="263"/>
    </row>
    <row r="112" s="1" customFormat="1" ht="15" customHeight="1">
      <c r="B112" s="274"/>
      <c r="C112" s="249" t="s">
        <v>554</v>
      </c>
      <c r="D112" s="249"/>
      <c r="E112" s="249"/>
      <c r="F112" s="272" t="s">
        <v>535</v>
      </c>
      <c r="G112" s="249"/>
      <c r="H112" s="249" t="s">
        <v>569</v>
      </c>
      <c r="I112" s="249" t="s">
        <v>531</v>
      </c>
      <c r="J112" s="249">
        <v>50</v>
      </c>
      <c r="K112" s="263"/>
    </row>
    <row r="113" s="1" customFormat="1" ht="15" customHeight="1">
      <c r="B113" s="274"/>
      <c r="C113" s="249" t="s">
        <v>51</v>
      </c>
      <c r="D113" s="249"/>
      <c r="E113" s="249"/>
      <c r="F113" s="272" t="s">
        <v>529</v>
      </c>
      <c r="G113" s="249"/>
      <c r="H113" s="249" t="s">
        <v>570</v>
      </c>
      <c r="I113" s="249" t="s">
        <v>531</v>
      </c>
      <c r="J113" s="249">
        <v>20</v>
      </c>
      <c r="K113" s="263"/>
    </row>
    <row r="114" s="1" customFormat="1" ht="15" customHeight="1">
      <c r="B114" s="274"/>
      <c r="C114" s="249" t="s">
        <v>571</v>
      </c>
      <c r="D114" s="249"/>
      <c r="E114" s="249"/>
      <c r="F114" s="272" t="s">
        <v>529</v>
      </c>
      <c r="G114" s="249"/>
      <c r="H114" s="249" t="s">
        <v>572</v>
      </c>
      <c r="I114" s="249" t="s">
        <v>531</v>
      </c>
      <c r="J114" s="249">
        <v>120</v>
      </c>
      <c r="K114" s="263"/>
    </row>
    <row r="115" s="1" customFormat="1" ht="15" customHeight="1">
      <c r="B115" s="274"/>
      <c r="C115" s="249" t="s">
        <v>36</v>
      </c>
      <c r="D115" s="249"/>
      <c r="E115" s="249"/>
      <c r="F115" s="272" t="s">
        <v>529</v>
      </c>
      <c r="G115" s="249"/>
      <c r="H115" s="249" t="s">
        <v>573</v>
      </c>
      <c r="I115" s="249" t="s">
        <v>564</v>
      </c>
      <c r="J115" s="249"/>
      <c r="K115" s="263"/>
    </row>
    <row r="116" s="1" customFormat="1" ht="15" customHeight="1">
      <c r="B116" s="274"/>
      <c r="C116" s="249" t="s">
        <v>46</v>
      </c>
      <c r="D116" s="249"/>
      <c r="E116" s="249"/>
      <c r="F116" s="272" t="s">
        <v>529</v>
      </c>
      <c r="G116" s="249"/>
      <c r="H116" s="249" t="s">
        <v>574</v>
      </c>
      <c r="I116" s="249" t="s">
        <v>564</v>
      </c>
      <c r="J116" s="249"/>
      <c r="K116" s="263"/>
    </row>
    <row r="117" s="1" customFormat="1" ht="15" customHeight="1">
      <c r="B117" s="274"/>
      <c r="C117" s="249" t="s">
        <v>55</v>
      </c>
      <c r="D117" s="249"/>
      <c r="E117" s="249"/>
      <c r="F117" s="272" t="s">
        <v>529</v>
      </c>
      <c r="G117" s="249"/>
      <c r="H117" s="249" t="s">
        <v>575</v>
      </c>
      <c r="I117" s="249" t="s">
        <v>576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577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523</v>
      </c>
      <c r="D123" s="264"/>
      <c r="E123" s="264"/>
      <c r="F123" s="264" t="s">
        <v>524</v>
      </c>
      <c r="G123" s="265"/>
      <c r="H123" s="264" t="s">
        <v>52</v>
      </c>
      <c r="I123" s="264" t="s">
        <v>55</v>
      </c>
      <c r="J123" s="264" t="s">
        <v>525</v>
      </c>
      <c r="K123" s="293"/>
    </row>
    <row r="124" s="1" customFormat="1" ht="17.25" customHeight="1">
      <c r="B124" s="292"/>
      <c r="C124" s="266" t="s">
        <v>526</v>
      </c>
      <c r="D124" s="266"/>
      <c r="E124" s="266"/>
      <c r="F124" s="267" t="s">
        <v>527</v>
      </c>
      <c r="G124" s="268"/>
      <c r="H124" s="266"/>
      <c r="I124" s="266"/>
      <c r="J124" s="266" t="s">
        <v>528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532</v>
      </c>
      <c r="D126" s="271"/>
      <c r="E126" s="271"/>
      <c r="F126" s="272" t="s">
        <v>529</v>
      </c>
      <c r="G126" s="249"/>
      <c r="H126" s="249" t="s">
        <v>569</v>
      </c>
      <c r="I126" s="249" t="s">
        <v>531</v>
      </c>
      <c r="J126" s="249">
        <v>120</v>
      </c>
      <c r="K126" s="297"/>
    </row>
    <row r="127" s="1" customFormat="1" ht="15" customHeight="1">
      <c r="B127" s="294"/>
      <c r="C127" s="249" t="s">
        <v>578</v>
      </c>
      <c r="D127" s="249"/>
      <c r="E127" s="249"/>
      <c r="F127" s="272" t="s">
        <v>529</v>
      </c>
      <c r="G127" s="249"/>
      <c r="H127" s="249" t="s">
        <v>579</v>
      </c>
      <c r="I127" s="249" t="s">
        <v>531</v>
      </c>
      <c r="J127" s="249" t="s">
        <v>580</v>
      </c>
      <c r="K127" s="297"/>
    </row>
    <row r="128" s="1" customFormat="1" ht="15" customHeight="1">
      <c r="B128" s="294"/>
      <c r="C128" s="249" t="s">
        <v>477</v>
      </c>
      <c r="D128" s="249"/>
      <c r="E128" s="249"/>
      <c r="F128" s="272" t="s">
        <v>529</v>
      </c>
      <c r="G128" s="249"/>
      <c r="H128" s="249" t="s">
        <v>581</v>
      </c>
      <c r="I128" s="249" t="s">
        <v>531</v>
      </c>
      <c r="J128" s="249" t="s">
        <v>580</v>
      </c>
      <c r="K128" s="297"/>
    </row>
    <row r="129" s="1" customFormat="1" ht="15" customHeight="1">
      <c r="B129" s="294"/>
      <c r="C129" s="249" t="s">
        <v>540</v>
      </c>
      <c r="D129" s="249"/>
      <c r="E129" s="249"/>
      <c r="F129" s="272" t="s">
        <v>535</v>
      </c>
      <c r="G129" s="249"/>
      <c r="H129" s="249" t="s">
        <v>541</v>
      </c>
      <c r="I129" s="249" t="s">
        <v>531</v>
      </c>
      <c r="J129" s="249">
        <v>15</v>
      </c>
      <c r="K129" s="297"/>
    </row>
    <row r="130" s="1" customFormat="1" ht="15" customHeight="1">
      <c r="B130" s="294"/>
      <c r="C130" s="275" t="s">
        <v>542</v>
      </c>
      <c r="D130" s="275"/>
      <c r="E130" s="275"/>
      <c r="F130" s="276" t="s">
        <v>535</v>
      </c>
      <c r="G130" s="275"/>
      <c r="H130" s="275" t="s">
        <v>543</v>
      </c>
      <c r="I130" s="275" t="s">
        <v>531</v>
      </c>
      <c r="J130" s="275">
        <v>15</v>
      </c>
      <c r="K130" s="297"/>
    </row>
    <row r="131" s="1" customFormat="1" ht="15" customHeight="1">
      <c r="B131" s="294"/>
      <c r="C131" s="275" t="s">
        <v>544</v>
      </c>
      <c r="D131" s="275"/>
      <c r="E131" s="275"/>
      <c r="F131" s="276" t="s">
        <v>535</v>
      </c>
      <c r="G131" s="275"/>
      <c r="H131" s="275" t="s">
        <v>545</v>
      </c>
      <c r="I131" s="275" t="s">
        <v>531</v>
      </c>
      <c r="J131" s="275">
        <v>20</v>
      </c>
      <c r="K131" s="297"/>
    </row>
    <row r="132" s="1" customFormat="1" ht="15" customHeight="1">
      <c r="B132" s="294"/>
      <c r="C132" s="275" t="s">
        <v>546</v>
      </c>
      <c r="D132" s="275"/>
      <c r="E132" s="275"/>
      <c r="F132" s="276" t="s">
        <v>535</v>
      </c>
      <c r="G132" s="275"/>
      <c r="H132" s="275" t="s">
        <v>547</v>
      </c>
      <c r="I132" s="275" t="s">
        <v>531</v>
      </c>
      <c r="J132" s="275">
        <v>20</v>
      </c>
      <c r="K132" s="297"/>
    </row>
    <row r="133" s="1" customFormat="1" ht="15" customHeight="1">
      <c r="B133" s="294"/>
      <c r="C133" s="249" t="s">
        <v>534</v>
      </c>
      <c r="D133" s="249"/>
      <c r="E133" s="249"/>
      <c r="F133" s="272" t="s">
        <v>535</v>
      </c>
      <c r="G133" s="249"/>
      <c r="H133" s="249" t="s">
        <v>569</v>
      </c>
      <c r="I133" s="249" t="s">
        <v>531</v>
      </c>
      <c r="J133" s="249">
        <v>50</v>
      </c>
      <c r="K133" s="297"/>
    </row>
    <row r="134" s="1" customFormat="1" ht="15" customHeight="1">
      <c r="B134" s="294"/>
      <c r="C134" s="249" t="s">
        <v>548</v>
      </c>
      <c r="D134" s="249"/>
      <c r="E134" s="249"/>
      <c r="F134" s="272" t="s">
        <v>535</v>
      </c>
      <c r="G134" s="249"/>
      <c r="H134" s="249" t="s">
        <v>569</v>
      </c>
      <c r="I134" s="249" t="s">
        <v>531</v>
      </c>
      <c r="J134" s="249">
        <v>50</v>
      </c>
      <c r="K134" s="297"/>
    </row>
    <row r="135" s="1" customFormat="1" ht="15" customHeight="1">
      <c r="B135" s="294"/>
      <c r="C135" s="249" t="s">
        <v>554</v>
      </c>
      <c r="D135" s="249"/>
      <c r="E135" s="249"/>
      <c r="F135" s="272" t="s">
        <v>535</v>
      </c>
      <c r="G135" s="249"/>
      <c r="H135" s="249" t="s">
        <v>569</v>
      </c>
      <c r="I135" s="249" t="s">
        <v>531</v>
      </c>
      <c r="J135" s="249">
        <v>50</v>
      </c>
      <c r="K135" s="297"/>
    </row>
    <row r="136" s="1" customFormat="1" ht="15" customHeight="1">
      <c r="B136" s="294"/>
      <c r="C136" s="249" t="s">
        <v>556</v>
      </c>
      <c r="D136" s="249"/>
      <c r="E136" s="249"/>
      <c r="F136" s="272" t="s">
        <v>535</v>
      </c>
      <c r="G136" s="249"/>
      <c r="H136" s="249" t="s">
        <v>569</v>
      </c>
      <c r="I136" s="249" t="s">
        <v>531</v>
      </c>
      <c r="J136" s="249">
        <v>50</v>
      </c>
      <c r="K136" s="297"/>
    </row>
    <row r="137" s="1" customFormat="1" ht="15" customHeight="1">
      <c r="B137" s="294"/>
      <c r="C137" s="249" t="s">
        <v>557</v>
      </c>
      <c r="D137" s="249"/>
      <c r="E137" s="249"/>
      <c r="F137" s="272" t="s">
        <v>535</v>
      </c>
      <c r="G137" s="249"/>
      <c r="H137" s="249" t="s">
        <v>582</v>
      </c>
      <c r="I137" s="249" t="s">
        <v>531</v>
      </c>
      <c r="J137" s="249">
        <v>255</v>
      </c>
      <c r="K137" s="297"/>
    </row>
    <row r="138" s="1" customFormat="1" ht="15" customHeight="1">
      <c r="B138" s="294"/>
      <c r="C138" s="249" t="s">
        <v>559</v>
      </c>
      <c r="D138" s="249"/>
      <c r="E138" s="249"/>
      <c r="F138" s="272" t="s">
        <v>529</v>
      </c>
      <c r="G138" s="249"/>
      <c r="H138" s="249" t="s">
        <v>583</v>
      </c>
      <c r="I138" s="249" t="s">
        <v>561</v>
      </c>
      <c r="J138" s="249"/>
      <c r="K138" s="297"/>
    </row>
    <row r="139" s="1" customFormat="1" ht="15" customHeight="1">
      <c r="B139" s="294"/>
      <c r="C139" s="249" t="s">
        <v>562</v>
      </c>
      <c r="D139" s="249"/>
      <c r="E139" s="249"/>
      <c r="F139" s="272" t="s">
        <v>529</v>
      </c>
      <c r="G139" s="249"/>
      <c r="H139" s="249" t="s">
        <v>584</v>
      </c>
      <c r="I139" s="249" t="s">
        <v>564</v>
      </c>
      <c r="J139" s="249"/>
      <c r="K139" s="297"/>
    </row>
    <row r="140" s="1" customFormat="1" ht="15" customHeight="1">
      <c r="B140" s="294"/>
      <c r="C140" s="249" t="s">
        <v>565</v>
      </c>
      <c r="D140" s="249"/>
      <c r="E140" s="249"/>
      <c r="F140" s="272" t="s">
        <v>529</v>
      </c>
      <c r="G140" s="249"/>
      <c r="H140" s="249" t="s">
        <v>565</v>
      </c>
      <c r="I140" s="249" t="s">
        <v>564</v>
      </c>
      <c r="J140" s="249"/>
      <c r="K140" s="297"/>
    </row>
    <row r="141" s="1" customFormat="1" ht="15" customHeight="1">
      <c r="B141" s="294"/>
      <c r="C141" s="249" t="s">
        <v>36</v>
      </c>
      <c r="D141" s="249"/>
      <c r="E141" s="249"/>
      <c r="F141" s="272" t="s">
        <v>529</v>
      </c>
      <c r="G141" s="249"/>
      <c r="H141" s="249" t="s">
        <v>585</v>
      </c>
      <c r="I141" s="249" t="s">
        <v>564</v>
      </c>
      <c r="J141" s="249"/>
      <c r="K141" s="297"/>
    </row>
    <row r="142" s="1" customFormat="1" ht="15" customHeight="1">
      <c r="B142" s="294"/>
      <c r="C142" s="249" t="s">
        <v>586</v>
      </c>
      <c r="D142" s="249"/>
      <c r="E142" s="249"/>
      <c r="F142" s="272" t="s">
        <v>529</v>
      </c>
      <c r="G142" s="249"/>
      <c r="H142" s="249" t="s">
        <v>587</v>
      </c>
      <c r="I142" s="249" t="s">
        <v>564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588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523</v>
      </c>
      <c r="D148" s="264"/>
      <c r="E148" s="264"/>
      <c r="F148" s="264" t="s">
        <v>524</v>
      </c>
      <c r="G148" s="265"/>
      <c r="H148" s="264" t="s">
        <v>52</v>
      </c>
      <c r="I148" s="264" t="s">
        <v>55</v>
      </c>
      <c r="J148" s="264" t="s">
        <v>525</v>
      </c>
      <c r="K148" s="263"/>
    </row>
    <row r="149" s="1" customFormat="1" ht="17.25" customHeight="1">
      <c r="B149" s="261"/>
      <c r="C149" s="266" t="s">
        <v>526</v>
      </c>
      <c r="D149" s="266"/>
      <c r="E149" s="266"/>
      <c r="F149" s="267" t="s">
        <v>527</v>
      </c>
      <c r="G149" s="268"/>
      <c r="H149" s="266"/>
      <c r="I149" s="266"/>
      <c r="J149" s="266" t="s">
        <v>528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532</v>
      </c>
      <c r="D151" s="249"/>
      <c r="E151" s="249"/>
      <c r="F151" s="302" t="s">
        <v>529</v>
      </c>
      <c r="G151" s="249"/>
      <c r="H151" s="301" t="s">
        <v>569</v>
      </c>
      <c r="I151" s="301" t="s">
        <v>531</v>
      </c>
      <c r="J151" s="301">
        <v>120</v>
      </c>
      <c r="K151" s="297"/>
    </row>
    <row r="152" s="1" customFormat="1" ht="15" customHeight="1">
      <c r="B152" s="274"/>
      <c r="C152" s="301" t="s">
        <v>578</v>
      </c>
      <c r="D152" s="249"/>
      <c r="E152" s="249"/>
      <c r="F152" s="302" t="s">
        <v>529</v>
      </c>
      <c r="G152" s="249"/>
      <c r="H152" s="301" t="s">
        <v>589</v>
      </c>
      <c r="I152" s="301" t="s">
        <v>531</v>
      </c>
      <c r="J152" s="301" t="s">
        <v>580</v>
      </c>
      <c r="K152" s="297"/>
    </row>
    <row r="153" s="1" customFormat="1" ht="15" customHeight="1">
      <c r="B153" s="274"/>
      <c r="C153" s="301" t="s">
        <v>477</v>
      </c>
      <c r="D153" s="249"/>
      <c r="E153" s="249"/>
      <c r="F153" s="302" t="s">
        <v>529</v>
      </c>
      <c r="G153" s="249"/>
      <c r="H153" s="301" t="s">
        <v>590</v>
      </c>
      <c r="I153" s="301" t="s">
        <v>531</v>
      </c>
      <c r="J153" s="301" t="s">
        <v>580</v>
      </c>
      <c r="K153" s="297"/>
    </row>
    <row r="154" s="1" customFormat="1" ht="15" customHeight="1">
      <c r="B154" s="274"/>
      <c r="C154" s="301" t="s">
        <v>534</v>
      </c>
      <c r="D154" s="249"/>
      <c r="E154" s="249"/>
      <c r="F154" s="302" t="s">
        <v>535</v>
      </c>
      <c r="G154" s="249"/>
      <c r="H154" s="301" t="s">
        <v>569</v>
      </c>
      <c r="I154" s="301" t="s">
        <v>531</v>
      </c>
      <c r="J154" s="301">
        <v>50</v>
      </c>
      <c r="K154" s="297"/>
    </row>
    <row r="155" s="1" customFormat="1" ht="15" customHeight="1">
      <c r="B155" s="274"/>
      <c r="C155" s="301" t="s">
        <v>537</v>
      </c>
      <c r="D155" s="249"/>
      <c r="E155" s="249"/>
      <c r="F155" s="302" t="s">
        <v>529</v>
      </c>
      <c r="G155" s="249"/>
      <c r="H155" s="301" t="s">
        <v>569</v>
      </c>
      <c r="I155" s="301" t="s">
        <v>539</v>
      </c>
      <c r="J155" s="301"/>
      <c r="K155" s="297"/>
    </row>
    <row r="156" s="1" customFormat="1" ht="15" customHeight="1">
      <c r="B156" s="274"/>
      <c r="C156" s="301" t="s">
        <v>548</v>
      </c>
      <c r="D156" s="249"/>
      <c r="E156" s="249"/>
      <c r="F156" s="302" t="s">
        <v>535</v>
      </c>
      <c r="G156" s="249"/>
      <c r="H156" s="301" t="s">
        <v>569</v>
      </c>
      <c r="I156" s="301" t="s">
        <v>531</v>
      </c>
      <c r="J156" s="301">
        <v>50</v>
      </c>
      <c r="K156" s="297"/>
    </row>
    <row r="157" s="1" customFormat="1" ht="15" customHeight="1">
      <c r="B157" s="274"/>
      <c r="C157" s="301" t="s">
        <v>556</v>
      </c>
      <c r="D157" s="249"/>
      <c r="E157" s="249"/>
      <c r="F157" s="302" t="s">
        <v>535</v>
      </c>
      <c r="G157" s="249"/>
      <c r="H157" s="301" t="s">
        <v>569</v>
      </c>
      <c r="I157" s="301" t="s">
        <v>531</v>
      </c>
      <c r="J157" s="301">
        <v>50</v>
      </c>
      <c r="K157" s="297"/>
    </row>
    <row r="158" s="1" customFormat="1" ht="15" customHeight="1">
      <c r="B158" s="274"/>
      <c r="C158" s="301" t="s">
        <v>554</v>
      </c>
      <c r="D158" s="249"/>
      <c r="E158" s="249"/>
      <c r="F158" s="302" t="s">
        <v>535</v>
      </c>
      <c r="G158" s="249"/>
      <c r="H158" s="301" t="s">
        <v>569</v>
      </c>
      <c r="I158" s="301" t="s">
        <v>531</v>
      </c>
      <c r="J158" s="301">
        <v>50</v>
      </c>
      <c r="K158" s="297"/>
    </row>
    <row r="159" s="1" customFormat="1" ht="15" customHeight="1">
      <c r="B159" s="274"/>
      <c r="C159" s="301" t="s">
        <v>90</v>
      </c>
      <c r="D159" s="249"/>
      <c r="E159" s="249"/>
      <c r="F159" s="302" t="s">
        <v>529</v>
      </c>
      <c r="G159" s="249"/>
      <c r="H159" s="301" t="s">
        <v>591</v>
      </c>
      <c r="I159" s="301" t="s">
        <v>531</v>
      </c>
      <c r="J159" s="301" t="s">
        <v>592</v>
      </c>
      <c r="K159" s="297"/>
    </row>
    <row r="160" s="1" customFormat="1" ht="15" customHeight="1">
      <c r="B160" s="274"/>
      <c r="C160" s="301" t="s">
        <v>593</v>
      </c>
      <c r="D160" s="249"/>
      <c r="E160" s="249"/>
      <c r="F160" s="302" t="s">
        <v>529</v>
      </c>
      <c r="G160" s="249"/>
      <c r="H160" s="301" t="s">
        <v>594</v>
      </c>
      <c r="I160" s="301" t="s">
        <v>564</v>
      </c>
      <c r="J160" s="301"/>
      <c r="K160" s="297"/>
    </row>
    <row r="161" s="1" customFormat="1" ht="15" customHeight="1">
      <c r="B161" s="303"/>
      <c r="C161" s="283"/>
      <c r="D161" s="283"/>
      <c r="E161" s="283"/>
      <c r="F161" s="283"/>
      <c r="G161" s="283"/>
      <c r="H161" s="283"/>
      <c r="I161" s="283"/>
      <c r="J161" s="283"/>
      <c r="K161" s="304"/>
    </row>
    <row r="162" s="1" customFormat="1" ht="18.75" customHeight="1">
      <c r="B162" s="285"/>
      <c r="C162" s="295"/>
      <c r="D162" s="295"/>
      <c r="E162" s="295"/>
      <c r="F162" s="305"/>
      <c r="G162" s="295"/>
      <c r="H162" s="295"/>
      <c r="I162" s="295"/>
      <c r="J162" s="295"/>
      <c r="K162" s="285"/>
    </row>
    <row r="163" s="1" customFormat="1" ht="18.75" customHeight="1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="1" customFormat="1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s="1" customFormat="1" ht="45" customHeight="1">
      <c r="B165" s="239"/>
      <c r="C165" s="240" t="s">
        <v>595</v>
      </c>
      <c r="D165" s="240"/>
      <c r="E165" s="240"/>
      <c r="F165" s="240"/>
      <c r="G165" s="240"/>
      <c r="H165" s="240"/>
      <c r="I165" s="240"/>
      <c r="J165" s="240"/>
      <c r="K165" s="241"/>
    </row>
    <row r="166" s="1" customFormat="1" ht="17.25" customHeight="1">
      <c r="B166" s="239"/>
      <c r="C166" s="264" t="s">
        <v>523</v>
      </c>
      <c r="D166" s="264"/>
      <c r="E166" s="264"/>
      <c r="F166" s="264" t="s">
        <v>524</v>
      </c>
      <c r="G166" s="306"/>
      <c r="H166" s="307" t="s">
        <v>52</v>
      </c>
      <c r="I166" s="307" t="s">
        <v>55</v>
      </c>
      <c r="J166" s="264" t="s">
        <v>525</v>
      </c>
      <c r="K166" s="241"/>
    </row>
    <row r="167" s="1" customFormat="1" ht="17.25" customHeight="1">
      <c r="B167" s="242"/>
      <c r="C167" s="266" t="s">
        <v>526</v>
      </c>
      <c r="D167" s="266"/>
      <c r="E167" s="266"/>
      <c r="F167" s="267" t="s">
        <v>527</v>
      </c>
      <c r="G167" s="308"/>
      <c r="H167" s="309"/>
      <c r="I167" s="309"/>
      <c r="J167" s="266" t="s">
        <v>528</v>
      </c>
      <c r="K167" s="244"/>
    </row>
    <row r="168" s="1" customFormat="1" ht="5.25" customHeight="1">
      <c r="B168" s="274"/>
      <c r="C168" s="269"/>
      <c r="D168" s="269"/>
      <c r="E168" s="269"/>
      <c r="F168" s="269"/>
      <c r="G168" s="270"/>
      <c r="H168" s="269"/>
      <c r="I168" s="269"/>
      <c r="J168" s="269"/>
      <c r="K168" s="297"/>
    </row>
    <row r="169" s="1" customFormat="1" ht="15" customHeight="1">
      <c r="B169" s="274"/>
      <c r="C169" s="249" t="s">
        <v>532</v>
      </c>
      <c r="D169" s="249"/>
      <c r="E169" s="249"/>
      <c r="F169" s="272" t="s">
        <v>529</v>
      </c>
      <c r="G169" s="249"/>
      <c r="H169" s="249" t="s">
        <v>569</v>
      </c>
      <c r="I169" s="249" t="s">
        <v>531</v>
      </c>
      <c r="J169" s="249">
        <v>120</v>
      </c>
      <c r="K169" s="297"/>
    </row>
    <row r="170" s="1" customFormat="1" ht="15" customHeight="1">
      <c r="B170" s="274"/>
      <c r="C170" s="249" t="s">
        <v>578</v>
      </c>
      <c r="D170" s="249"/>
      <c r="E170" s="249"/>
      <c r="F170" s="272" t="s">
        <v>529</v>
      </c>
      <c r="G170" s="249"/>
      <c r="H170" s="249" t="s">
        <v>579</v>
      </c>
      <c r="I170" s="249" t="s">
        <v>531</v>
      </c>
      <c r="J170" s="249" t="s">
        <v>580</v>
      </c>
      <c r="K170" s="297"/>
    </row>
    <row r="171" s="1" customFormat="1" ht="15" customHeight="1">
      <c r="B171" s="274"/>
      <c r="C171" s="249" t="s">
        <v>477</v>
      </c>
      <c r="D171" s="249"/>
      <c r="E171" s="249"/>
      <c r="F171" s="272" t="s">
        <v>529</v>
      </c>
      <c r="G171" s="249"/>
      <c r="H171" s="249" t="s">
        <v>596</v>
      </c>
      <c r="I171" s="249" t="s">
        <v>531</v>
      </c>
      <c r="J171" s="249" t="s">
        <v>580</v>
      </c>
      <c r="K171" s="297"/>
    </row>
    <row r="172" s="1" customFormat="1" ht="15" customHeight="1">
      <c r="B172" s="274"/>
      <c r="C172" s="249" t="s">
        <v>534</v>
      </c>
      <c r="D172" s="249"/>
      <c r="E172" s="249"/>
      <c r="F172" s="272" t="s">
        <v>535</v>
      </c>
      <c r="G172" s="249"/>
      <c r="H172" s="249" t="s">
        <v>596</v>
      </c>
      <c r="I172" s="249" t="s">
        <v>531</v>
      </c>
      <c r="J172" s="249">
        <v>50</v>
      </c>
      <c r="K172" s="297"/>
    </row>
    <row r="173" s="1" customFormat="1" ht="15" customHeight="1">
      <c r="B173" s="274"/>
      <c r="C173" s="249" t="s">
        <v>537</v>
      </c>
      <c r="D173" s="249"/>
      <c r="E173" s="249"/>
      <c r="F173" s="272" t="s">
        <v>529</v>
      </c>
      <c r="G173" s="249"/>
      <c r="H173" s="249" t="s">
        <v>596</v>
      </c>
      <c r="I173" s="249" t="s">
        <v>539</v>
      </c>
      <c r="J173" s="249"/>
      <c r="K173" s="297"/>
    </row>
    <row r="174" s="1" customFormat="1" ht="15" customHeight="1">
      <c r="B174" s="274"/>
      <c r="C174" s="249" t="s">
        <v>548</v>
      </c>
      <c r="D174" s="249"/>
      <c r="E174" s="249"/>
      <c r="F174" s="272" t="s">
        <v>535</v>
      </c>
      <c r="G174" s="249"/>
      <c r="H174" s="249" t="s">
        <v>596</v>
      </c>
      <c r="I174" s="249" t="s">
        <v>531</v>
      </c>
      <c r="J174" s="249">
        <v>50</v>
      </c>
      <c r="K174" s="297"/>
    </row>
    <row r="175" s="1" customFormat="1" ht="15" customHeight="1">
      <c r="B175" s="274"/>
      <c r="C175" s="249" t="s">
        <v>556</v>
      </c>
      <c r="D175" s="249"/>
      <c r="E175" s="249"/>
      <c r="F175" s="272" t="s">
        <v>535</v>
      </c>
      <c r="G175" s="249"/>
      <c r="H175" s="249" t="s">
        <v>596</v>
      </c>
      <c r="I175" s="249" t="s">
        <v>531</v>
      </c>
      <c r="J175" s="249">
        <v>50</v>
      </c>
      <c r="K175" s="297"/>
    </row>
    <row r="176" s="1" customFormat="1" ht="15" customHeight="1">
      <c r="B176" s="274"/>
      <c r="C176" s="249" t="s">
        <v>554</v>
      </c>
      <c r="D176" s="249"/>
      <c r="E176" s="249"/>
      <c r="F176" s="272" t="s">
        <v>535</v>
      </c>
      <c r="G176" s="249"/>
      <c r="H176" s="249" t="s">
        <v>596</v>
      </c>
      <c r="I176" s="249" t="s">
        <v>531</v>
      </c>
      <c r="J176" s="249">
        <v>50</v>
      </c>
      <c r="K176" s="297"/>
    </row>
    <row r="177" s="1" customFormat="1" ht="15" customHeight="1">
      <c r="B177" s="274"/>
      <c r="C177" s="249" t="s">
        <v>104</v>
      </c>
      <c r="D177" s="249"/>
      <c r="E177" s="249"/>
      <c r="F177" s="272" t="s">
        <v>529</v>
      </c>
      <c r="G177" s="249"/>
      <c r="H177" s="249" t="s">
        <v>597</v>
      </c>
      <c r="I177" s="249" t="s">
        <v>598</v>
      </c>
      <c r="J177" s="249"/>
      <c r="K177" s="297"/>
    </row>
    <row r="178" s="1" customFormat="1" ht="15" customHeight="1">
      <c r="B178" s="274"/>
      <c r="C178" s="249" t="s">
        <v>55</v>
      </c>
      <c r="D178" s="249"/>
      <c r="E178" s="249"/>
      <c r="F178" s="272" t="s">
        <v>529</v>
      </c>
      <c r="G178" s="249"/>
      <c r="H178" s="249" t="s">
        <v>599</v>
      </c>
      <c r="I178" s="249" t="s">
        <v>600</v>
      </c>
      <c r="J178" s="249">
        <v>1</v>
      </c>
      <c r="K178" s="297"/>
    </row>
    <row r="179" s="1" customFormat="1" ht="15" customHeight="1">
      <c r="B179" s="274"/>
      <c r="C179" s="249" t="s">
        <v>51</v>
      </c>
      <c r="D179" s="249"/>
      <c r="E179" s="249"/>
      <c r="F179" s="272" t="s">
        <v>529</v>
      </c>
      <c r="G179" s="249"/>
      <c r="H179" s="249" t="s">
        <v>601</v>
      </c>
      <c r="I179" s="249" t="s">
        <v>531</v>
      </c>
      <c r="J179" s="249">
        <v>20</v>
      </c>
      <c r="K179" s="297"/>
    </row>
    <row r="180" s="1" customFormat="1" ht="15" customHeight="1">
      <c r="B180" s="274"/>
      <c r="C180" s="249" t="s">
        <v>52</v>
      </c>
      <c r="D180" s="249"/>
      <c r="E180" s="249"/>
      <c r="F180" s="272" t="s">
        <v>529</v>
      </c>
      <c r="G180" s="249"/>
      <c r="H180" s="249" t="s">
        <v>602</v>
      </c>
      <c r="I180" s="249" t="s">
        <v>531</v>
      </c>
      <c r="J180" s="249">
        <v>255</v>
      </c>
      <c r="K180" s="297"/>
    </row>
    <row r="181" s="1" customFormat="1" ht="15" customHeight="1">
      <c r="B181" s="274"/>
      <c r="C181" s="249" t="s">
        <v>105</v>
      </c>
      <c r="D181" s="249"/>
      <c r="E181" s="249"/>
      <c r="F181" s="272" t="s">
        <v>529</v>
      </c>
      <c r="G181" s="249"/>
      <c r="H181" s="249" t="s">
        <v>493</v>
      </c>
      <c r="I181" s="249" t="s">
        <v>531</v>
      </c>
      <c r="J181" s="249">
        <v>10</v>
      </c>
      <c r="K181" s="297"/>
    </row>
    <row r="182" s="1" customFormat="1" ht="15" customHeight="1">
      <c r="B182" s="274"/>
      <c r="C182" s="249" t="s">
        <v>106</v>
      </c>
      <c r="D182" s="249"/>
      <c r="E182" s="249"/>
      <c r="F182" s="272" t="s">
        <v>529</v>
      </c>
      <c r="G182" s="249"/>
      <c r="H182" s="249" t="s">
        <v>603</v>
      </c>
      <c r="I182" s="249" t="s">
        <v>564</v>
      </c>
      <c r="J182" s="249"/>
      <c r="K182" s="297"/>
    </row>
    <row r="183" s="1" customFormat="1" ht="15" customHeight="1">
      <c r="B183" s="274"/>
      <c r="C183" s="249" t="s">
        <v>604</v>
      </c>
      <c r="D183" s="249"/>
      <c r="E183" s="249"/>
      <c r="F183" s="272" t="s">
        <v>529</v>
      </c>
      <c r="G183" s="249"/>
      <c r="H183" s="249" t="s">
        <v>605</v>
      </c>
      <c r="I183" s="249" t="s">
        <v>564</v>
      </c>
      <c r="J183" s="249"/>
      <c r="K183" s="297"/>
    </row>
    <row r="184" s="1" customFormat="1" ht="15" customHeight="1">
      <c r="B184" s="274"/>
      <c r="C184" s="249" t="s">
        <v>593</v>
      </c>
      <c r="D184" s="249"/>
      <c r="E184" s="249"/>
      <c r="F184" s="272" t="s">
        <v>529</v>
      </c>
      <c r="G184" s="249"/>
      <c r="H184" s="249" t="s">
        <v>606</v>
      </c>
      <c r="I184" s="249" t="s">
        <v>564</v>
      </c>
      <c r="J184" s="249"/>
      <c r="K184" s="297"/>
    </row>
    <row r="185" s="1" customFormat="1" ht="15" customHeight="1">
      <c r="B185" s="274"/>
      <c r="C185" s="249" t="s">
        <v>108</v>
      </c>
      <c r="D185" s="249"/>
      <c r="E185" s="249"/>
      <c r="F185" s="272" t="s">
        <v>535</v>
      </c>
      <c r="G185" s="249"/>
      <c r="H185" s="249" t="s">
        <v>607</v>
      </c>
      <c r="I185" s="249" t="s">
        <v>531</v>
      </c>
      <c r="J185" s="249">
        <v>50</v>
      </c>
      <c r="K185" s="297"/>
    </row>
    <row r="186" s="1" customFormat="1" ht="15" customHeight="1">
      <c r="B186" s="274"/>
      <c r="C186" s="249" t="s">
        <v>608</v>
      </c>
      <c r="D186" s="249"/>
      <c r="E186" s="249"/>
      <c r="F186" s="272" t="s">
        <v>535</v>
      </c>
      <c r="G186" s="249"/>
      <c r="H186" s="249" t="s">
        <v>609</v>
      </c>
      <c r="I186" s="249" t="s">
        <v>610</v>
      </c>
      <c r="J186" s="249"/>
      <c r="K186" s="297"/>
    </row>
    <row r="187" s="1" customFormat="1" ht="15" customHeight="1">
      <c r="B187" s="274"/>
      <c r="C187" s="249" t="s">
        <v>611</v>
      </c>
      <c r="D187" s="249"/>
      <c r="E187" s="249"/>
      <c r="F187" s="272" t="s">
        <v>535</v>
      </c>
      <c r="G187" s="249"/>
      <c r="H187" s="249" t="s">
        <v>612</v>
      </c>
      <c r="I187" s="249" t="s">
        <v>610</v>
      </c>
      <c r="J187" s="249"/>
      <c r="K187" s="297"/>
    </row>
    <row r="188" s="1" customFormat="1" ht="15" customHeight="1">
      <c r="B188" s="274"/>
      <c r="C188" s="249" t="s">
        <v>613</v>
      </c>
      <c r="D188" s="249"/>
      <c r="E188" s="249"/>
      <c r="F188" s="272" t="s">
        <v>535</v>
      </c>
      <c r="G188" s="249"/>
      <c r="H188" s="249" t="s">
        <v>614</v>
      </c>
      <c r="I188" s="249" t="s">
        <v>610</v>
      </c>
      <c r="J188" s="249"/>
      <c r="K188" s="297"/>
    </row>
    <row r="189" s="1" customFormat="1" ht="15" customHeight="1">
      <c r="B189" s="274"/>
      <c r="C189" s="310" t="s">
        <v>615</v>
      </c>
      <c r="D189" s="249"/>
      <c r="E189" s="249"/>
      <c r="F189" s="272" t="s">
        <v>535</v>
      </c>
      <c r="G189" s="249"/>
      <c r="H189" s="249" t="s">
        <v>616</v>
      </c>
      <c r="I189" s="249" t="s">
        <v>617</v>
      </c>
      <c r="J189" s="311" t="s">
        <v>618</v>
      </c>
      <c r="K189" s="297"/>
    </row>
    <row r="190" s="1" customFormat="1" ht="15" customHeight="1">
      <c r="B190" s="274"/>
      <c r="C190" s="310" t="s">
        <v>40</v>
      </c>
      <c r="D190" s="249"/>
      <c r="E190" s="249"/>
      <c r="F190" s="272" t="s">
        <v>529</v>
      </c>
      <c r="G190" s="249"/>
      <c r="H190" s="246" t="s">
        <v>619</v>
      </c>
      <c r="I190" s="249" t="s">
        <v>620</v>
      </c>
      <c r="J190" s="249"/>
      <c r="K190" s="297"/>
    </row>
    <row r="191" s="1" customFormat="1" ht="15" customHeight="1">
      <c r="B191" s="274"/>
      <c r="C191" s="310" t="s">
        <v>621</v>
      </c>
      <c r="D191" s="249"/>
      <c r="E191" s="249"/>
      <c r="F191" s="272" t="s">
        <v>529</v>
      </c>
      <c r="G191" s="249"/>
      <c r="H191" s="249" t="s">
        <v>622</v>
      </c>
      <c r="I191" s="249" t="s">
        <v>564</v>
      </c>
      <c r="J191" s="249"/>
      <c r="K191" s="297"/>
    </row>
    <row r="192" s="1" customFormat="1" ht="15" customHeight="1">
      <c r="B192" s="274"/>
      <c r="C192" s="310" t="s">
        <v>623</v>
      </c>
      <c r="D192" s="249"/>
      <c r="E192" s="249"/>
      <c r="F192" s="272" t="s">
        <v>529</v>
      </c>
      <c r="G192" s="249"/>
      <c r="H192" s="249" t="s">
        <v>624</v>
      </c>
      <c r="I192" s="249" t="s">
        <v>564</v>
      </c>
      <c r="J192" s="249"/>
      <c r="K192" s="297"/>
    </row>
    <row r="193" s="1" customFormat="1" ht="15" customHeight="1">
      <c r="B193" s="274"/>
      <c r="C193" s="310" t="s">
        <v>625</v>
      </c>
      <c r="D193" s="249"/>
      <c r="E193" s="249"/>
      <c r="F193" s="272" t="s">
        <v>535</v>
      </c>
      <c r="G193" s="249"/>
      <c r="H193" s="249" t="s">
        <v>626</v>
      </c>
      <c r="I193" s="249" t="s">
        <v>564</v>
      </c>
      <c r="J193" s="249"/>
      <c r="K193" s="297"/>
    </row>
    <row r="194" s="1" customFormat="1" ht="15" customHeight="1">
      <c r="B194" s="303"/>
      <c r="C194" s="312"/>
      <c r="D194" s="283"/>
      <c r="E194" s="283"/>
      <c r="F194" s="283"/>
      <c r="G194" s="283"/>
      <c r="H194" s="283"/>
      <c r="I194" s="283"/>
      <c r="J194" s="283"/>
      <c r="K194" s="304"/>
    </row>
    <row r="195" s="1" customFormat="1" ht="18.75" customHeight="1">
      <c r="B195" s="285"/>
      <c r="C195" s="295"/>
      <c r="D195" s="295"/>
      <c r="E195" s="295"/>
      <c r="F195" s="305"/>
      <c r="G195" s="295"/>
      <c r="H195" s="295"/>
      <c r="I195" s="295"/>
      <c r="J195" s="295"/>
      <c r="K195" s="285"/>
    </row>
    <row r="196" s="1" customFormat="1" ht="18.75" customHeight="1">
      <c r="B196" s="285"/>
      <c r="C196" s="295"/>
      <c r="D196" s="295"/>
      <c r="E196" s="295"/>
      <c r="F196" s="305"/>
      <c r="G196" s="295"/>
      <c r="H196" s="295"/>
      <c r="I196" s="295"/>
      <c r="J196" s="295"/>
      <c r="K196" s="285"/>
    </row>
    <row r="197" s="1" customFormat="1" ht="18.75" customHeight="1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="1" customFormat="1" ht="13.5">
      <c r="B198" s="236"/>
      <c r="C198" s="237"/>
      <c r="D198" s="237"/>
      <c r="E198" s="237"/>
      <c r="F198" s="237"/>
      <c r="G198" s="237"/>
      <c r="H198" s="237"/>
      <c r="I198" s="237"/>
      <c r="J198" s="237"/>
      <c r="K198" s="238"/>
    </row>
    <row r="199" s="1" customFormat="1" ht="21">
      <c r="B199" s="239"/>
      <c r="C199" s="240" t="s">
        <v>627</v>
      </c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5.5" customHeight="1">
      <c r="B200" s="239"/>
      <c r="C200" s="313" t="s">
        <v>628</v>
      </c>
      <c r="D200" s="313"/>
      <c r="E200" s="313"/>
      <c r="F200" s="313" t="s">
        <v>629</v>
      </c>
      <c r="G200" s="314"/>
      <c r="H200" s="313" t="s">
        <v>630</v>
      </c>
      <c r="I200" s="313"/>
      <c r="J200" s="313"/>
      <c r="K200" s="241"/>
    </row>
    <row r="201" s="1" customFormat="1" ht="5.25" customHeight="1">
      <c r="B201" s="274"/>
      <c r="C201" s="269"/>
      <c r="D201" s="269"/>
      <c r="E201" s="269"/>
      <c r="F201" s="269"/>
      <c r="G201" s="295"/>
      <c r="H201" s="269"/>
      <c r="I201" s="269"/>
      <c r="J201" s="269"/>
      <c r="K201" s="297"/>
    </row>
    <row r="202" s="1" customFormat="1" ht="15" customHeight="1">
      <c r="B202" s="274"/>
      <c r="C202" s="249" t="s">
        <v>620</v>
      </c>
      <c r="D202" s="249"/>
      <c r="E202" s="249"/>
      <c r="F202" s="272" t="s">
        <v>41</v>
      </c>
      <c r="G202" s="249"/>
      <c r="H202" s="249" t="s">
        <v>631</v>
      </c>
      <c r="I202" s="249"/>
      <c r="J202" s="249"/>
      <c r="K202" s="297"/>
    </row>
    <row r="203" s="1" customFormat="1" ht="15" customHeight="1">
      <c r="B203" s="274"/>
      <c r="C203" s="249"/>
      <c r="D203" s="249"/>
      <c r="E203" s="249"/>
      <c r="F203" s="272" t="s">
        <v>42</v>
      </c>
      <c r="G203" s="249"/>
      <c r="H203" s="249" t="s">
        <v>632</v>
      </c>
      <c r="I203" s="249"/>
      <c r="J203" s="249"/>
      <c r="K203" s="297"/>
    </row>
    <row r="204" s="1" customFormat="1" ht="15" customHeight="1">
      <c r="B204" s="274"/>
      <c r="C204" s="249"/>
      <c r="D204" s="249"/>
      <c r="E204" s="249"/>
      <c r="F204" s="272" t="s">
        <v>45</v>
      </c>
      <c r="G204" s="249"/>
      <c r="H204" s="249" t="s">
        <v>633</v>
      </c>
      <c r="I204" s="249"/>
      <c r="J204" s="249"/>
      <c r="K204" s="297"/>
    </row>
    <row r="205" s="1" customFormat="1" ht="15" customHeight="1">
      <c r="B205" s="274"/>
      <c r="C205" s="249"/>
      <c r="D205" s="249"/>
      <c r="E205" s="249"/>
      <c r="F205" s="272" t="s">
        <v>43</v>
      </c>
      <c r="G205" s="249"/>
      <c r="H205" s="249" t="s">
        <v>634</v>
      </c>
      <c r="I205" s="249"/>
      <c r="J205" s="249"/>
      <c r="K205" s="297"/>
    </row>
    <row r="206" s="1" customFormat="1" ht="15" customHeight="1">
      <c r="B206" s="274"/>
      <c r="C206" s="249"/>
      <c r="D206" s="249"/>
      <c r="E206" s="249"/>
      <c r="F206" s="272" t="s">
        <v>44</v>
      </c>
      <c r="G206" s="249"/>
      <c r="H206" s="249" t="s">
        <v>635</v>
      </c>
      <c r="I206" s="249"/>
      <c r="J206" s="249"/>
      <c r="K206" s="297"/>
    </row>
    <row r="207" s="1" customFormat="1" ht="15" customHeight="1">
      <c r="B207" s="274"/>
      <c r="C207" s="249"/>
      <c r="D207" s="249"/>
      <c r="E207" s="249"/>
      <c r="F207" s="272"/>
      <c r="G207" s="249"/>
      <c r="H207" s="249"/>
      <c r="I207" s="249"/>
      <c r="J207" s="249"/>
      <c r="K207" s="297"/>
    </row>
    <row r="208" s="1" customFormat="1" ht="15" customHeight="1">
      <c r="B208" s="274"/>
      <c r="C208" s="249" t="s">
        <v>576</v>
      </c>
      <c r="D208" s="249"/>
      <c r="E208" s="249"/>
      <c r="F208" s="272" t="s">
        <v>469</v>
      </c>
      <c r="G208" s="249"/>
      <c r="H208" s="249" t="s">
        <v>636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472</v>
      </c>
      <c r="G209" s="249"/>
      <c r="H209" s="249" t="s">
        <v>473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77</v>
      </c>
      <c r="G210" s="249"/>
      <c r="H210" s="249" t="s">
        <v>637</v>
      </c>
      <c r="I210" s="249"/>
      <c r="J210" s="249"/>
      <c r="K210" s="297"/>
    </row>
    <row r="211" s="1" customFormat="1" ht="15" customHeight="1">
      <c r="B211" s="315"/>
      <c r="C211" s="249"/>
      <c r="D211" s="249"/>
      <c r="E211" s="249"/>
      <c r="F211" s="272" t="s">
        <v>83</v>
      </c>
      <c r="G211" s="310"/>
      <c r="H211" s="301" t="s">
        <v>474</v>
      </c>
      <c r="I211" s="301"/>
      <c r="J211" s="301"/>
      <c r="K211" s="316"/>
    </row>
    <row r="212" s="1" customFormat="1" ht="15" customHeight="1">
      <c r="B212" s="315"/>
      <c r="C212" s="249"/>
      <c r="D212" s="249"/>
      <c r="E212" s="249"/>
      <c r="F212" s="272" t="s">
        <v>475</v>
      </c>
      <c r="G212" s="310"/>
      <c r="H212" s="301" t="s">
        <v>450</v>
      </c>
      <c r="I212" s="301"/>
      <c r="J212" s="301"/>
      <c r="K212" s="316"/>
    </row>
    <row r="213" s="1" customFormat="1" ht="15" customHeight="1">
      <c r="B213" s="315"/>
      <c r="C213" s="249"/>
      <c r="D213" s="249"/>
      <c r="E213" s="249"/>
      <c r="F213" s="272"/>
      <c r="G213" s="310"/>
      <c r="H213" s="301"/>
      <c r="I213" s="301"/>
      <c r="J213" s="301"/>
      <c r="K213" s="316"/>
    </row>
    <row r="214" s="1" customFormat="1" ht="15" customHeight="1">
      <c r="B214" s="315"/>
      <c r="C214" s="249" t="s">
        <v>600</v>
      </c>
      <c r="D214" s="249"/>
      <c r="E214" s="249"/>
      <c r="F214" s="272">
        <v>1</v>
      </c>
      <c r="G214" s="310"/>
      <c r="H214" s="301" t="s">
        <v>638</v>
      </c>
      <c r="I214" s="301"/>
      <c r="J214" s="301"/>
      <c r="K214" s="316"/>
    </row>
    <row r="215" s="1" customFormat="1" ht="15" customHeight="1">
      <c r="B215" s="315"/>
      <c r="C215" s="249"/>
      <c r="D215" s="249"/>
      <c r="E215" s="249"/>
      <c r="F215" s="272">
        <v>2</v>
      </c>
      <c r="G215" s="310"/>
      <c r="H215" s="301" t="s">
        <v>639</v>
      </c>
      <c r="I215" s="301"/>
      <c r="J215" s="301"/>
      <c r="K215" s="316"/>
    </row>
    <row r="216" s="1" customFormat="1" ht="15" customHeight="1">
      <c r="B216" s="315"/>
      <c r="C216" s="249"/>
      <c r="D216" s="249"/>
      <c r="E216" s="249"/>
      <c r="F216" s="272">
        <v>3</v>
      </c>
      <c r="G216" s="310"/>
      <c r="H216" s="301" t="s">
        <v>640</v>
      </c>
      <c r="I216" s="301"/>
      <c r="J216" s="301"/>
      <c r="K216" s="316"/>
    </row>
    <row r="217" s="1" customFormat="1" ht="15" customHeight="1">
      <c r="B217" s="315"/>
      <c r="C217" s="249"/>
      <c r="D217" s="249"/>
      <c r="E217" s="249"/>
      <c r="F217" s="272">
        <v>4</v>
      </c>
      <c r="G217" s="310"/>
      <c r="H217" s="301" t="s">
        <v>641</v>
      </c>
      <c r="I217" s="301"/>
      <c r="J217" s="301"/>
      <c r="K217" s="316"/>
    </row>
    <row r="218" s="1" customFormat="1" ht="12.75" customHeight="1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DT1923306-OSE\se</dc:creator>
  <cp:lastModifiedBy>DT1923306-OSE\se</cp:lastModifiedBy>
  <dcterms:created xsi:type="dcterms:W3CDTF">2023-10-13T09:39:54Z</dcterms:created>
  <dcterms:modified xsi:type="dcterms:W3CDTF">2023-10-13T09:39:57Z</dcterms:modified>
</cp:coreProperties>
</file>